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19440" windowHeight="11640" tabRatio="601" activeTab="1"/>
  </bookViews>
  <sheets>
    <sheet name="Персонал  бр.ЕПЗ" sheetId="1" r:id="rId1"/>
    <sheet name="ИП - Севлиево" sheetId="2" r:id="rId2"/>
  </sheets>
  <externalReferences>
    <externalReference r:id="rId3"/>
    <externalReference r:id="rId4"/>
  </externalReferences>
  <definedNames>
    <definedName name="_xlnm.Print_Area" localSheetId="0">'Персонал  бр.ЕПЗ'!$A$1:$AY$38</definedName>
  </definedNames>
  <calcPr calcId="145621"/>
</workbook>
</file>

<file path=xl/calcChain.xml><?xml version="1.0" encoding="utf-8"?>
<calcChain xmlns="http://schemas.openxmlformats.org/spreadsheetml/2006/main">
  <c r="AX19" i="1" l="1"/>
  <c r="AW18" i="1"/>
  <c r="AS18" i="1"/>
  <c r="AK25" i="1"/>
  <c r="W25" i="1"/>
  <c r="R26" i="1"/>
  <c r="G24" i="1"/>
  <c r="AJ25" i="1"/>
  <c r="AI24" i="1"/>
  <c r="AJ24" i="1"/>
  <c r="AK24" i="1"/>
  <c r="AI25" i="1"/>
  <c r="AI26" i="1"/>
  <c r="AJ26" i="1"/>
  <c r="AK26" i="1"/>
  <c r="AJ27" i="1"/>
  <c r="AK27" i="1"/>
  <c r="AH24" i="1"/>
  <c r="AI15" i="1"/>
  <c r="AJ15" i="1"/>
  <c r="AK15" i="1"/>
  <c r="AT13" i="1"/>
  <c r="AS20" i="1"/>
  <c r="AS19" i="1"/>
  <c r="U24" i="1"/>
  <c r="S26" i="1"/>
  <c r="Q24" i="1"/>
  <c r="N24" i="1"/>
  <c r="L24" i="1"/>
  <c r="J24" i="1"/>
  <c r="D24" i="1"/>
  <c r="C24" i="1"/>
  <c r="X21" i="1"/>
  <c r="Q21" i="1"/>
  <c r="J21" i="1"/>
  <c r="C21" i="1"/>
  <c r="AI27" i="1" l="1"/>
  <c r="AS21" i="1"/>
  <c r="AQ25" i="1"/>
  <c r="O25" i="1"/>
  <c r="F24" i="1"/>
  <c r="S67" i="2"/>
  <c r="R67" i="2"/>
  <c r="Q67" i="2"/>
  <c r="P67" i="2"/>
  <c r="O67" i="2"/>
  <c r="N67" i="2"/>
  <c r="M67" i="2"/>
  <c r="L67" i="2"/>
  <c r="AA67" i="2" s="1"/>
  <c r="S66" i="2"/>
  <c r="R66" i="2"/>
  <c r="Q66" i="2"/>
  <c r="P66" i="2"/>
  <c r="O66" i="2"/>
  <c r="N66" i="2"/>
  <c r="M66" i="2"/>
  <c r="L66" i="2"/>
  <c r="AA66" i="2" s="1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AA63" i="2" s="1"/>
  <c r="S62" i="2"/>
  <c r="R62" i="2"/>
  <c r="Q62" i="2"/>
  <c r="P62" i="2"/>
  <c r="O62" i="2"/>
  <c r="N62" i="2"/>
  <c r="M62" i="2"/>
  <c r="L62" i="2"/>
  <c r="AA62" i="2" s="1"/>
  <c r="S61" i="2"/>
  <c r="R61" i="2"/>
  <c r="Q61" i="2"/>
  <c r="P61" i="2"/>
  <c r="O61" i="2"/>
  <c r="N61" i="2"/>
  <c r="M61" i="2"/>
  <c r="L61" i="2"/>
  <c r="S60" i="2"/>
  <c r="R60" i="2"/>
  <c r="Q60" i="2"/>
  <c r="P60" i="2"/>
  <c r="P59" i="2" s="1"/>
  <c r="O60" i="2"/>
  <c r="N60" i="2"/>
  <c r="N59" i="2" s="1"/>
  <c r="M60" i="2"/>
  <c r="L60" i="2"/>
  <c r="Z59" i="2"/>
  <c r="Z69" i="2" s="1"/>
  <c r="Y59" i="2"/>
  <c r="Y69" i="2" s="1"/>
  <c r="X59" i="2"/>
  <c r="W59" i="2"/>
  <c r="W69" i="2" s="1"/>
  <c r="V59" i="2"/>
  <c r="V69" i="2" s="1"/>
  <c r="U59" i="2"/>
  <c r="U69" i="2" s="1"/>
  <c r="T59" i="2"/>
  <c r="R59" i="2"/>
  <c r="K59" i="2"/>
  <c r="K69" i="2" s="1"/>
  <c r="J59" i="2"/>
  <c r="J69" i="2" s="1"/>
  <c r="I59" i="2"/>
  <c r="I69" i="2" s="1"/>
  <c r="H59" i="2"/>
  <c r="G59" i="2"/>
  <c r="G69" i="2" s="1"/>
  <c r="F59" i="2"/>
  <c r="F69" i="2" s="1"/>
  <c r="E59" i="2"/>
  <c r="E69" i="2" s="1"/>
  <c r="S58" i="2"/>
  <c r="R58" i="2"/>
  <c r="Q58" i="2"/>
  <c r="P58" i="2"/>
  <c r="O58" i="2"/>
  <c r="N58" i="2"/>
  <c r="M58" i="2"/>
  <c r="L58" i="2"/>
  <c r="S57" i="2"/>
  <c r="S56" i="2" s="1"/>
  <c r="R57" i="2"/>
  <c r="Q57" i="2"/>
  <c r="P57" i="2"/>
  <c r="O57" i="2"/>
  <c r="O56" i="2" s="1"/>
  <c r="N57" i="2"/>
  <c r="M57" i="2"/>
  <c r="L57" i="2"/>
  <c r="Z56" i="2"/>
  <c r="Z70" i="2" s="1"/>
  <c r="Y56" i="2"/>
  <c r="X56" i="2"/>
  <c r="X70" i="2" s="1"/>
  <c r="W56" i="2"/>
  <c r="W70" i="2" s="1"/>
  <c r="V56" i="2"/>
  <c r="V70" i="2" s="1"/>
  <c r="U56" i="2"/>
  <c r="T56" i="2"/>
  <c r="T70" i="2" s="1"/>
  <c r="Q56" i="2"/>
  <c r="M56" i="2"/>
  <c r="K56" i="2"/>
  <c r="K70" i="2" s="1"/>
  <c r="J56" i="2"/>
  <c r="J70" i="2" s="1"/>
  <c r="I56" i="2"/>
  <c r="H56" i="2"/>
  <c r="H70" i="2" s="1"/>
  <c r="G56" i="2"/>
  <c r="G70" i="2" s="1"/>
  <c r="F56" i="2"/>
  <c r="F70" i="2" s="1"/>
  <c r="E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L47" i="2" s="1"/>
  <c r="Z47" i="2"/>
  <c r="Y47" i="2"/>
  <c r="X47" i="2"/>
  <c r="W47" i="2"/>
  <c r="V47" i="2"/>
  <c r="U47" i="2"/>
  <c r="T47" i="2"/>
  <c r="R47" i="2"/>
  <c r="P47" i="2"/>
  <c r="N47" i="2"/>
  <c r="K47" i="2"/>
  <c r="J47" i="2"/>
  <c r="I47" i="2"/>
  <c r="H47" i="2"/>
  <c r="G47" i="2"/>
  <c r="F47" i="2"/>
  <c r="E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P35" i="2" s="1"/>
  <c r="O36" i="2"/>
  <c r="N36" i="2"/>
  <c r="M36" i="2"/>
  <c r="L36" i="2"/>
  <c r="Z35" i="2"/>
  <c r="Y35" i="2"/>
  <c r="X35" i="2"/>
  <c r="W35" i="2"/>
  <c r="V35" i="2"/>
  <c r="U35" i="2"/>
  <c r="T35" i="2"/>
  <c r="R35" i="2"/>
  <c r="K35" i="2"/>
  <c r="J35" i="2"/>
  <c r="I35" i="2"/>
  <c r="H35" i="2"/>
  <c r="G35" i="2"/>
  <c r="F35" i="2"/>
  <c r="E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AA24" i="2" s="1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AA22" i="2" s="1"/>
  <c r="S21" i="2"/>
  <c r="R21" i="2"/>
  <c r="Q21" i="2"/>
  <c r="P21" i="2"/>
  <c r="O21" i="2"/>
  <c r="N21" i="2"/>
  <c r="M21" i="2"/>
  <c r="L21" i="2"/>
  <c r="AA21" i="2" s="1"/>
  <c r="S20" i="2"/>
  <c r="R20" i="2"/>
  <c r="Q20" i="2"/>
  <c r="P20" i="2"/>
  <c r="O20" i="2"/>
  <c r="N20" i="2"/>
  <c r="M20" i="2"/>
  <c r="L20" i="2"/>
  <c r="AA20" i="2" s="1"/>
  <c r="S19" i="2"/>
  <c r="R19" i="2"/>
  <c r="Q19" i="2"/>
  <c r="P19" i="2"/>
  <c r="O19" i="2"/>
  <c r="N19" i="2"/>
  <c r="M19" i="2"/>
  <c r="L19" i="2"/>
  <c r="AA19" i="2" s="1"/>
  <c r="S18" i="2"/>
  <c r="R18" i="2"/>
  <c r="Q18" i="2"/>
  <c r="P18" i="2"/>
  <c r="O18" i="2"/>
  <c r="N18" i="2"/>
  <c r="M18" i="2"/>
  <c r="L18" i="2"/>
  <c r="AA18" i="2" s="1"/>
  <c r="S17" i="2"/>
  <c r="R17" i="2"/>
  <c r="Q17" i="2"/>
  <c r="P17" i="2"/>
  <c r="O17" i="2"/>
  <c r="N17" i="2"/>
  <c r="M17" i="2"/>
  <c r="L17" i="2"/>
  <c r="AA17" i="2" s="1"/>
  <c r="S16" i="2"/>
  <c r="R16" i="2"/>
  <c r="Q16" i="2"/>
  <c r="P16" i="2"/>
  <c r="O16" i="2"/>
  <c r="N16" i="2"/>
  <c r="M16" i="2"/>
  <c r="L16" i="2"/>
  <c r="AA16" i="2" s="1"/>
  <c r="S15" i="2"/>
  <c r="R15" i="2"/>
  <c r="Q15" i="2"/>
  <c r="P15" i="2"/>
  <c r="O15" i="2"/>
  <c r="N15" i="2"/>
  <c r="M15" i="2"/>
  <c r="L15" i="2"/>
  <c r="AA15" i="2" s="1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AA13" i="2" s="1"/>
  <c r="S12" i="2"/>
  <c r="R12" i="2"/>
  <c r="Q12" i="2"/>
  <c r="P12" i="2"/>
  <c r="O12" i="2"/>
  <c r="N12" i="2"/>
  <c r="M12" i="2"/>
  <c r="L12" i="2"/>
  <c r="AA12" i="2" s="1"/>
  <c r="S11" i="2"/>
  <c r="R11" i="2"/>
  <c r="Q11" i="2"/>
  <c r="P11" i="2"/>
  <c r="O11" i="2"/>
  <c r="N11" i="2"/>
  <c r="M11" i="2"/>
  <c r="L11" i="2"/>
  <c r="AA11" i="2" s="1"/>
  <c r="Z10" i="2"/>
  <c r="Y10" i="2"/>
  <c r="X10" i="2"/>
  <c r="W10" i="2"/>
  <c r="V10" i="2"/>
  <c r="U10" i="2"/>
  <c r="T10" i="2"/>
  <c r="S10" i="2"/>
  <c r="Q10" i="2"/>
  <c r="O10" i="2"/>
  <c r="M10" i="2"/>
  <c r="K10" i="2"/>
  <c r="J10" i="2"/>
  <c r="I10" i="2"/>
  <c r="H10" i="2"/>
  <c r="G10" i="2"/>
  <c r="F10" i="2"/>
  <c r="E10" i="2"/>
  <c r="K9" i="2"/>
  <c r="AK9" i="2" s="1"/>
  <c r="J9" i="2"/>
  <c r="AJ9" i="2" s="1"/>
  <c r="I9" i="2"/>
  <c r="Q9" i="2" s="1"/>
  <c r="X9" i="2" s="1"/>
  <c r="H9" i="2"/>
  <c r="P9" i="2" s="1"/>
  <c r="W9" i="2" s="1"/>
  <c r="G9" i="2"/>
  <c r="AG9" i="2" s="1"/>
  <c r="F9" i="2"/>
  <c r="AF9" i="2" s="1"/>
  <c r="E9" i="2"/>
  <c r="M9" i="2" s="1"/>
  <c r="T9" i="2" s="1"/>
  <c r="AA25" i="2" l="1"/>
  <c r="AA26" i="2"/>
  <c r="AA14" i="2"/>
  <c r="AA64" i="2"/>
  <c r="AA65" i="2"/>
  <c r="AA36" i="2"/>
  <c r="AA37" i="2"/>
  <c r="AA38" i="2"/>
  <c r="AA40" i="2"/>
  <c r="AA41" i="2"/>
  <c r="AA45" i="2"/>
  <c r="AA48" i="2"/>
  <c r="AA49" i="2"/>
  <c r="AA50" i="2"/>
  <c r="AA51" i="2"/>
  <c r="AA52" i="2"/>
  <c r="AA53" i="2"/>
  <c r="AA54" i="2"/>
  <c r="AA57" i="2"/>
  <c r="AA58" i="2"/>
  <c r="N9" i="2"/>
  <c r="U9" i="2" s="1"/>
  <c r="R9" i="2"/>
  <c r="Y9" i="2" s="1"/>
  <c r="AH9" i="2"/>
  <c r="AA27" i="2"/>
  <c r="AA28" i="2"/>
  <c r="AA29" i="2"/>
  <c r="AA30" i="2"/>
  <c r="AA31" i="2"/>
  <c r="AA32" i="2"/>
  <c r="AA33" i="2"/>
  <c r="M35" i="2"/>
  <c r="M47" i="2"/>
  <c r="O47" i="2"/>
  <c r="Q47" i="2"/>
  <c r="S47" i="2"/>
  <c r="AA55" i="2"/>
  <c r="U68" i="2"/>
  <c r="Y68" i="2"/>
  <c r="T68" i="2"/>
  <c r="X68" i="2"/>
  <c r="M59" i="2"/>
  <c r="O59" i="2"/>
  <c r="Q59" i="2"/>
  <c r="S59" i="2"/>
  <c r="N35" i="2"/>
  <c r="AA60" i="2"/>
  <c r="AA61" i="2"/>
  <c r="L59" i="2"/>
  <c r="AA42" i="2"/>
  <c r="AA43" i="2"/>
  <c r="AA44" i="2"/>
  <c r="AA46" i="2"/>
  <c r="AA39" i="2"/>
  <c r="AA23" i="2"/>
  <c r="M70" i="2"/>
  <c r="E68" i="2"/>
  <c r="N56" i="2"/>
  <c r="P56" i="2"/>
  <c r="R56" i="2"/>
  <c r="L35" i="2"/>
  <c r="O35" i="2"/>
  <c r="Q35" i="2"/>
  <c r="Q68" i="2" s="1"/>
  <c r="S35" i="2"/>
  <c r="N10" i="2"/>
  <c r="R10" i="2"/>
  <c r="R68" i="2" s="1"/>
  <c r="AA34" i="2"/>
  <c r="Q70" i="2"/>
  <c r="H68" i="2"/>
  <c r="P10" i="2"/>
  <c r="I68" i="2"/>
  <c r="O70" i="2"/>
  <c r="S70" i="2"/>
  <c r="N70" i="2"/>
  <c r="P70" i="2"/>
  <c r="R70" i="2"/>
  <c r="N69" i="2"/>
  <c r="R69" i="2"/>
  <c r="P68" i="2"/>
  <c r="O68" i="2"/>
  <c r="O69" i="2"/>
  <c r="S69" i="2"/>
  <c r="M68" i="2"/>
  <c r="M69" i="2"/>
  <c r="Q69" i="2"/>
  <c r="O9" i="2"/>
  <c r="V9" i="2" s="1"/>
  <c r="S9" i="2"/>
  <c r="Z9" i="2" s="1"/>
  <c r="AE9" i="2"/>
  <c r="AI9" i="2"/>
  <c r="F68" i="2"/>
  <c r="J68" i="2"/>
  <c r="V68" i="2"/>
  <c r="Z68" i="2"/>
  <c r="G68" i="2"/>
  <c r="K68" i="2"/>
  <c r="W68" i="2"/>
  <c r="H69" i="2"/>
  <c r="L69" i="2"/>
  <c r="P69" i="2"/>
  <c r="T69" i="2"/>
  <c r="X69" i="2"/>
  <c r="E70" i="2"/>
  <c r="I70" i="2"/>
  <c r="U70" i="2"/>
  <c r="Y70" i="2"/>
  <c r="L10" i="2"/>
  <c r="L56" i="2"/>
  <c r="AA59" i="2"/>
  <c r="S68" i="2" l="1"/>
  <c r="AA47" i="2"/>
  <c r="AA10" i="2"/>
  <c r="AA69" i="2"/>
  <c r="AA35" i="2"/>
  <c r="N68" i="2"/>
  <c r="AA56" i="2"/>
  <c r="L70" i="2"/>
  <c r="AA70" i="2" s="1"/>
  <c r="L68" i="2"/>
  <c r="AA68" i="2" s="1"/>
  <c r="AB21" i="1" l="1"/>
  <c r="AC21" i="1"/>
  <c r="AD21" i="1"/>
  <c r="AY20" i="1"/>
  <c r="AY18" i="1"/>
  <c r="AX18" i="1"/>
  <c r="AY19" i="1"/>
  <c r="AX20" i="1"/>
  <c r="AW19" i="1"/>
  <c r="AW20" i="1"/>
  <c r="AR26" i="1"/>
  <c r="AQ26" i="1"/>
  <c r="AP26" i="1"/>
  <c r="AO26" i="1"/>
  <c r="AN26" i="1"/>
  <c r="AM26" i="1"/>
  <c r="AL26" i="1"/>
  <c r="AR25" i="1"/>
  <c r="AP25" i="1"/>
  <c r="AO25" i="1"/>
  <c r="AN25" i="1"/>
  <c r="AM25" i="1"/>
  <c r="AL25" i="1"/>
  <c r="AR24" i="1"/>
  <c r="AR27" i="1" s="1"/>
  <c r="AQ24" i="1"/>
  <c r="AQ27" i="1" s="1"/>
  <c r="AP24" i="1"/>
  <c r="AO24" i="1"/>
  <c r="AN24" i="1"/>
  <c r="AM24" i="1"/>
  <c r="AL24" i="1"/>
  <c r="Z25" i="1"/>
  <c r="P26" i="1"/>
  <c r="AH25" i="1"/>
  <c r="AH26" i="1"/>
  <c r="AH27" i="1"/>
  <c r="AD26" i="1"/>
  <c r="AC26" i="1"/>
  <c r="AB26" i="1"/>
  <c r="AA26" i="1"/>
  <c r="Z26" i="1"/>
  <c r="Y26" i="1"/>
  <c r="X26" i="1"/>
  <c r="AD25" i="1"/>
  <c r="AC25" i="1"/>
  <c r="AB25" i="1"/>
  <c r="AA25" i="1"/>
  <c r="Y25" i="1"/>
  <c r="X25" i="1"/>
  <c r="AD24" i="1"/>
  <c r="AD27" i="1" s="1"/>
  <c r="AC24" i="1"/>
  <c r="AC27" i="1" s="1"/>
  <c r="AB24" i="1"/>
  <c r="AB27" i="1" s="1"/>
  <c r="AA24" i="1"/>
  <c r="AA27" i="1" s="1"/>
  <c r="Z24" i="1"/>
  <c r="Z27" i="1" s="1"/>
  <c r="Y24" i="1"/>
  <c r="X24" i="1"/>
  <c r="W26" i="1"/>
  <c r="V26" i="1"/>
  <c r="U26" i="1"/>
  <c r="T26" i="1"/>
  <c r="Q26" i="1"/>
  <c r="V25" i="1"/>
  <c r="U25" i="1"/>
  <c r="U27" i="1" s="1"/>
  <c r="T25" i="1"/>
  <c r="S25" i="1"/>
  <c r="R25" i="1"/>
  <c r="Q25" i="1"/>
  <c r="W24" i="1"/>
  <c r="W27" i="1" s="1"/>
  <c r="V24" i="1"/>
  <c r="T24" i="1"/>
  <c r="S24" i="1"/>
  <c r="S27" i="1" s="1"/>
  <c r="R24" i="1"/>
  <c r="Q27" i="1"/>
  <c r="O26" i="1"/>
  <c r="N26" i="1"/>
  <c r="M26" i="1"/>
  <c r="L26" i="1"/>
  <c r="K26" i="1"/>
  <c r="J26" i="1"/>
  <c r="P25" i="1"/>
  <c r="N25" i="1"/>
  <c r="N27" i="1" s="1"/>
  <c r="M25" i="1"/>
  <c r="L25" i="1"/>
  <c r="L27" i="1" s="1"/>
  <c r="K25" i="1"/>
  <c r="J25" i="1"/>
  <c r="P24" i="1"/>
  <c r="P27" i="1" s="1"/>
  <c r="O24" i="1"/>
  <c r="O27" i="1" s="1"/>
  <c r="M24" i="1"/>
  <c r="M27" i="1" s="1"/>
  <c r="K24" i="1"/>
  <c r="F25" i="1"/>
  <c r="F27" i="1" s="1"/>
  <c r="F26" i="1"/>
  <c r="Y27" i="1" l="1"/>
  <c r="AL27" i="1"/>
  <c r="AN27" i="1"/>
  <c r="AP27" i="1"/>
  <c r="AM27" i="1"/>
  <c r="AO27" i="1"/>
  <c r="T27" i="1"/>
  <c r="X27" i="1"/>
  <c r="AW24" i="1"/>
  <c r="R27" i="1"/>
  <c r="V27" i="1"/>
  <c r="K27" i="1"/>
  <c r="J27" i="1"/>
  <c r="I26" i="1"/>
  <c r="AG26" i="1"/>
  <c r="AF26" i="1"/>
  <c r="AE26" i="1"/>
  <c r="AG25" i="1"/>
  <c r="AF25" i="1"/>
  <c r="AE25" i="1"/>
  <c r="AG24" i="1"/>
  <c r="AF24" i="1"/>
  <c r="AT24" i="1" s="1"/>
  <c r="AE24" i="1"/>
  <c r="AS24" i="1" s="1"/>
  <c r="E26" i="1"/>
  <c r="D26" i="1"/>
  <c r="C26" i="1"/>
  <c r="E25" i="1"/>
  <c r="D25" i="1"/>
  <c r="C25" i="1"/>
  <c r="E24" i="1"/>
  <c r="E27" i="1" l="1"/>
  <c r="AU25" i="1"/>
  <c r="AY26" i="1"/>
  <c r="H26" i="1"/>
  <c r="G26" i="1"/>
  <c r="AE27" i="1"/>
  <c r="I25" i="1"/>
  <c r="H25" i="1"/>
  <c r="AX25" i="1" s="1"/>
  <c r="G25" i="1"/>
  <c r="G27" i="1" s="1"/>
  <c r="C27" i="1"/>
  <c r="I24" i="1"/>
  <c r="H24" i="1"/>
  <c r="W21" i="1"/>
  <c r="V21" i="1"/>
  <c r="U21" i="1"/>
  <c r="P21" i="1"/>
  <c r="O21" i="1"/>
  <c r="N21" i="1"/>
  <c r="I21" i="1"/>
  <c r="H21" i="1"/>
  <c r="G21" i="1"/>
  <c r="AR15" i="1"/>
  <c r="AQ15" i="1"/>
  <c r="AP15" i="1"/>
  <c r="AO15" i="1"/>
  <c r="AN15" i="1"/>
  <c r="AM15" i="1"/>
  <c r="AL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Y14" i="1"/>
  <c r="AX14" i="1"/>
  <c r="AW14" i="1"/>
  <c r="AV14" i="1"/>
  <c r="AU14" i="1"/>
  <c r="AT14" i="1"/>
  <c r="AS14" i="1"/>
  <c r="AY13" i="1"/>
  <c r="AX13" i="1"/>
  <c r="AW13" i="1"/>
  <c r="AV13" i="1"/>
  <c r="AU13" i="1"/>
  <c r="AS13" i="1"/>
  <c r="AY12" i="1"/>
  <c r="AX12" i="1"/>
  <c r="AW12" i="1"/>
  <c r="AV12" i="1"/>
  <c r="AU12" i="1"/>
  <c r="AT12" i="1"/>
  <c r="AS12" i="1"/>
  <c r="I9" i="1"/>
  <c r="P9" i="1" s="1"/>
  <c r="W9" i="1" s="1"/>
  <c r="AD9" i="1" s="1"/>
  <c r="H9" i="1"/>
  <c r="O9" i="1" s="1"/>
  <c r="V9" i="1" s="1"/>
  <c r="AC9" i="1" s="1"/>
  <c r="G9" i="1"/>
  <c r="N9" i="1" s="1"/>
  <c r="U9" i="1" s="1"/>
  <c r="AB9" i="1" s="1"/>
  <c r="F9" i="1"/>
  <c r="M9" i="1" s="1"/>
  <c r="T9" i="1" s="1"/>
  <c r="AA9" i="1" s="1"/>
  <c r="E9" i="1"/>
  <c r="L9" i="1" s="1"/>
  <c r="S9" i="1" s="1"/>
  <c r="Z9" i="1" s="1"/>
  <c r="D9" i="1"/>
  <c r="K9" i="1" s="1"/>
  <c r="R9" i="1" s="1"/>
  <c r="Y9" i="1" s="1"/>
  <c r="C9" i="1"/>
  <c r="J9" i="1" s="1"/>
  <c r="Q9" i="1" s="1"/>
  <c r="X9" i="1" s="1"/>
  <c r="AY21" i="1" l="1"/>
  <c r="AX21" i="1"/>
  <c r="AW21" i="1"/>
  <c r="AV26" i="1"/>
  <c r="AS26" i="1"/>
  <c r="AT15" i="1"/>
  <c r="AW26" i="1"/>
  <c r="AY9" i="1"/>
  <c r="AK9" i="1"/>
  <c r="AR9" i="1" s="1"/>
  <c r="AU15" i="1"/>
  <c r="AY15" i="1"/>
  <c r="AT25" i="1"/>
  <c r="AU26" i="1"/>
  <c r="AV15" i="1"/>
  <c r="AX15" i="1"/>
  <c r="I27" i="1"/>
  <c r="AG27" i="1"/>
  <c r="AU27" i="1" s="1"/>
  <c r="AS15" i="1"/>
  <c r="AW15" i="1"/>
  <c r="D27" i="1"/>
  <c r="H27" i="1"/>
  <c r="AF27" i="1"/>
  <c r="AV25" i="1"/>
  <c r="AT26" i="1"/>
  <c r="AX26" i="1"/>
  <c r="AU9" i="1"/>
  <c r="AG9" i="1"/>
  <c r="AN9" i="1" s="1"/>
  <c r="AT9" i="1"/>
  <c r="AF9" i="1"/>
  <c r="AM9" i="1" s="1"/>
  <c r="AS9" i="1"/>
  <c r="AE9" i="1"/>
  <c r="AL9" i="1" s="1"/>
  <c r="AI9" i="1"/>
  <c r="AP9" i="1" s="1"/>
  <c r="AW9" i="1"/>
  <c r="AH9" i="1"/>
  <c r="AO9" i="1" s="1"/>
  <c r="AV9" i="1"/>
  <c r="AX9" i="1"/>
  <c r="AJ9" i="1"/>
  <c r="AQ9" i="1" s="1"/>
  <c r="AV24" i="1"/>
  <c r="AX24" i="1"/>
  <c r="AS27" i="1"/>
  <c r="AW27" i="1"/>
  <c r="AY25" i="1"/>
  <c r="AS25" i="1"/>
  <c r="AW25" i="1"/>
  <c r="AU24" i="1"/>
  <c r="AY24" i="1"/>
  <c r="AV27" i="1" l="1"/>
  <c r="AX27" i="1"/>
  <c r="AY27" i="1"/>
  <c r="AT27" i="1"/>
</calcChain>
</file>

<file path=xl/sharedStrings.xml><?xml version="1.0" encoding="utf-8"?>
<sst xmlns="http://schemas.openxmlformats.org/spreadsheetml/2006/main" count="289" uniqueCount="157">
  <si>
    <t>Приложение № 2</t>
  </si>
  <si>
    <t>Справка № 5
Персонал</t>
  </si>
  <si>
    <t>Персонал</t>
  </si>
  <si>
    <t>№</t>
  </si>
  <si>
    <t>Наименование</t>
  </si>
  <si>
    <t>Регулирана дейност</t>
  </si>
  <si>
    <t>Нерегулирана дейност</t>
  </si>
  <si>
    <t>Доставяне на вода за друг ВиКО</t>
  </si>
  <si>
    <t>Доставяне на вода с непитейни качества</t>
  </si>
  <si>
    <t>ОБЩО</t>
  </si>
  <si>
    <t>Доставяне на вода на потребителите</t>
  </si>
  <si>
    <t>Отвеждане на отпадъчните води</t>
  </si>
  <si>
    <t>Пречистване на отпадъчните води</t>
  </si>
  <si>
    <t>Брой служители</t>
  </si>
  <si>
    <t>1.1.</t>
  </si>
  <si>
    <t>Средносписъчен брой трудов договор</t>
  </si>
  <si>
    <t>1.2.</t>
  </si>
  <si>
    <t>Средносписъчен брой лица без трудов договор</t>
  </si>
  <si>
    <t>1.3.</t>
  </si>
  <si>
    <t>Брой лица по щатно разписание</t>
  </si>
  <si>
    <t>1.4.</t>
  </si>
  <si>
    <t>Общ брой служители на заетост, еквивалентна пълна заетост (ЕПЗ)</t>
  </si>
  <si>
    <t xml:space="preserve">ЕИК по БУЛСТАТ: </t>
  </si>
  <si>
    <t>Приложение № 3</t>
  </si>
  <si>
    <t>Инвестиционна програма</t>
  </si>
  <si>
    <t xml:space="preserve">№ </t>
  </si>
  <si>
    <t>Код 
счетоводна сметка 
ДМА</t>
  </si>
  <si>
    <t>% 
годишна аморти-зация</t>
  </si>
  <si>
    <t>График за изграждане по години, (хил.лв.)</t>
  </si>
  <si>
    <t xml:space="preserve"> Стойност на проекта             2017-2021
(хил.лв.)</t>
  </si>
  <si>
    <t>Собствени средства (хил.лв.)</t>
  </si>
  <si>
    <t>Заеми (хил.лв.)</t>
  </si>
  <si>
    <t>Разлика</t>
  </si>
  <si>
    <t>Проектна готовност в т.ч. 
предварително проучване</t>
  </si>
  <si>
    <t>Очакван ефект във връзка с
 нивата на услугите</t>
  </si>
  <si>
    <t>Натурални показатели</t>
  </si>
  <si>
    <t>Описание на проекта</t>
  </si>
  <si>
    <t>Ед. мярка</t>
  </si>
  <si>
    <t>ВОДОСНАБДЯВАНЕ:</t>
  </si>
  <si>
    <t>Язовири</t>
  </si>
  <si>
    <t>бр.</t>
  </si>
  <si>
    <t xml:space="preserve">рехабилитация и изграждане на нови </t>
  </si>
  <si>
    <t>Водоеми  и речни водохващания</t>
  </si>
  <si>
    <t>Сондажи и каптажи</t>
  </si>
  <si>
    <t>Санитарно-охранителни зони</t>
  </si>
  <si>
    <t>Довеждащи съоръжения</t>
  </si>
  <si>
    <t>м.</t>
  </si>
  <si>
    <t xml:space="preserve">реконструкции и изграждане на нови довеждащи  водопроводи </t>
  </si>
  <si>
    <t>Пречиствателни станции за питейни води</t>
  </si>
  <si>
    <t>сгради,съоръжения и оборудване</t>
  </si>
  <si>
    <t xml:space="preserve">Резервоари </t>
  </si>
  <si>
    <t>Хлораторни станциии</t>
  </si>
  <si>
    <t>Помпени станции</t>
  </si>
  <si>
    <t>Хидрофори</t>
  </si>
  <si>
    <t>Рехабилитация  и разширение на водопроводната мрежа над 10 м</t>
  </si>
  <si>
    <t>реконструкции и изграждане на нови  водопроводи над 10 м</t>
  </si>
  <si>
    <t>Сградни водопроводни отклонения</t>
  </si>
  <si>
    <t>подмяна и изграждане на нови</t>
  </si>
  <si>
    <t>Кранове и хидранти</t>
  </si>
  <si>
    <t>подмяна на съществуващи и монтаж на нови СК и ПХ  (в случаите, когато подмяната им не е част от реконструкция на ВиК мрежата)</t>
  </si>
  <si>
    <t>Измерване на вход  ВС</t>
  </si>
  <si>
    <t>подмяна на съществуващи и монтаж на нови водомери, водомерни шахти и възли на водоизточници</t>
  </si>
  <si>
    <t xml:space="preserve">Зониране  на водопроводната мрежа-контролно измерване </t>
  </si>
  <si>
    <t>подмяна на съществуващи и монтаж на нови водомери, шахти и водомерни възли на водомерни зони</t>
  </si>
  <si>
    <t xml:space="preserve">Управление на налягането </t>
  </si>
  <si>
    <t>подмяна на съществуващи и монтаж на нови редуцир вeнтили</t>
  </si>
  <si>
    <t>Проучване и моделиране на водопроводната мрежа</t>
  </si>
  <si>
    <t>-</t>
  </si>
  <si>
    <t>разходи за персонал, външни услуги и СМР за проучване и моделиране</t>
  </si>
  <si>
    <t>СКАДА за водоснабдяване</t>
  </si>
  <si>
    <t>разширение на СКАДА и оборудване</t>
  </si>
  <si>
    <t>Лаборатория за питейни води</t>
  </si>
  <si>
    <t>апаратура и оборудване</t>
  </si>
  <si>
    <t>Лекотоварни автомобили за водоснабдяване</t>
  </si>
  <si>
    <t>покупка на нови и капиталов ремонт на съществуващи</t>
  </si>
  <si>
    <t>Тежкотоварни автомобили за водоснабдяване</t>
  </si>
  <si>
    <t>Автомобили за водоснабдяване</t>
  </si>
  <si>
    <t>Строителна и специализирана механизация за водоснабдяване</t>
  </si>
  <si>
    <t>Друго специализирано оборудване за водоснабдяване</t>
  </si>
  <si>
    <t>покупка на нови и капиталов ремонт на съществуващи, за извършване на СМР по водопроводната мрежа</t>
  </si>
  <si>
    <t>ОТВЕЖДАНЕ НА ОТПАДЪЧНИ ВОДИ:</t>
  </si>
  <si>
    <t>Канализационни помпени станции</t>
  </si>
  <si>
    <t xml:space="preserve">сгради,съоръжения </t>
  </si>
  <si>
    <t>Рехабилитация  и разширение на главни  канализационни колектори и клонове</t>
  </si>
  <si>
    <t>м</t>
  </si>
  <si>
    <t>реконструкции и изграждане на главни канализационни колектори и клонове</t>
  </si>
  <si>
    <t>Рехабилитация  и разширение на канализационната мрежа над 10 м</t>
  </si>
  <si>
    <t>реконструкции и изграждане на нови канали над 10 м</t>
  </si>
  <si>
    <t>Сградни канализационни отклонения</t>
  </si>
  <si>
    <t>СКАДА за отвеждане на отпадъчни води</t>
  </si>
  <si>
    <t>Проучване и моделиране на канализационната мрежа</t>
  </si>
  <si>
    <t>Лекотоварни автомобили  за канализация</t>
  </si>
  <si>
    <t>Тежкотоварни автомобили  за канализация</t>
  </si>
  <si>
    <t>Автомобили  за канализация</t>
  </si>
  <si>
    <t>Строителна и специализирана механизация за канализация</t>
  </si>
  <si>
    <t>покупка на нова и капиталов ремонт на съществуваща (каналочистачни машини, др.)</t>
  </si>
  <si>
    <t>Друго специализирано оборудване за канализация</t>
  </si>
  <si>
    <t>покупка на ново и капиталов ремонт на съществуващо за извършване на СМР по канализационната мрежа</t>
  </si>
  <si>
    <t>ПРЕЧИСТВАНЕ НА ОТПАДЪЧНИ ВОДИ:</t>
  </si>
  <si>
    <t>Пречиствателни станции за отпадъчни води</t>
  </si>
  <si>
    <t>сгради, съоръжения</t>
  </si>
  <si>
    <t>Лаборатория за отпадъчни води</t>
  </si>
  <si>
    <t>СКАДА за пречистване на отпадъчни води</t>
  </si>
  <si>
    <t>Лекотоварни автомобили  за  ПСОВ</t>
  </si>
  <si>
    <t>Тежкотоварни автомобили  за  ПСОВ</t>
  </si>
  <si>
    <t>Автомобили  за  ПСОВ</t>
  </si>
  <si>
    <t>Строителна и специализирана механизация  за ПСОВ</t>
  </si>
  <si>
    <t>Друго специализирано оборудване за ПСОВ</t>
  </si>
  <si>
    <t xml:space="preserve">ОБСЛУЖВАНЕ НА КЛИЕНТИ: </t>
  </si>
  <si>
    <t>Приходни водомери</t>
  </si>
  <si>
    <t>подмяна на съществуващи и монтаж на нови приходни водомери на СВО, шахти и водомерни възли</t>
  </si>
  <si>
    <t>Приходни водомери с дистанционно отчитане</t>
  </si>
  <si>
    <t>оборудване за дистанционно отчитане на приходни водомери</t>
  </si>
  <si>
    <t>ТРАНСПОРТ, АДМИНИСТРАЦИЯ  и  ИТ:</t>
  </si>
  <si>
    <t>Административни и обслужващи сгради и конструкции</t>
  </si>
  <si>
    <t>изграждане на нови и капиталов ремонт на съществуващи</t>
  </si>
  <si>
    <t>Стопански инвентар и офис оборудване</t>
  </si>
  <si>
    <t>покупка на нов и капиталов ремонт на съществуващ</t>
  </si>
  <si>
    <t xml:space="preserve">Лекотоварни автомобили </t>
  </si>
  <si>
    <t xml:space="preserve">Автомобили </t>
  </si>
  <si>
    <t>Информационни системи - собствени активи</t>
  </si>
  <si>
    <t>покупка на нови и надграждане и разширяване на съществуващи</t>
  </si>
  <si>
    <t>Информационни системи - публични активи</t>
  </si>
  <si>
    <t>покупка на нова система и надграждане и разширяване на съществуваща</t>
  </si>
  <si>
    <t>ГИС</t>
  </si>
  <si>
    <t xml:space="preserve">разходи за персонал и външни услуги за  изграждане, надграждане и разширение на ГИС </t>
  </si>
  <si>
    <t>ИТ хардуер</t>
  </si>
  <si>
    <t>ОБЩО ИНВЕСТИЦИИ:</t>
  </si>
  <si>
    <t>Инвестиции в Собствени активи:</t>
  </si>
  <si>
    <t>Инвестиции в Публични активи:</t>
  </si>
  <si>
    <t xml:space="preserve">Персонал назначен за територията на "Бяла" ЕООД гр. Севлиево </t>
  </si>
  <si>
    <t>на  "ВиК" ООД , гр. Габрово  - за територията обслужвана от "Бяла" ЕООД, гр. Севлиево</t>
  </si>
  <si>
    <t>на "ВиК" ООД , гр. Габрово</t>
  </si>
  <si>
    <t>Персонал за "ВиК" ООД гр. Габрово преди (без) окрупняване</t>
  </si>
  <si>
    <t>Общо за "ВиК" ООД, гр. Габрово след окрупняване</t>
  </si>
  <si>
    <t>не се изисква проект-чл.151, ал.1, т.2 ЗУТ</t>
  </si>
  <si>
    <t>не се изисква проект-чл.151, ал.1, т.11 ЗУТ</t>
  </si>
  <si>
    <t>не се изисква проект-чл.147, т.2 ЗУТ</t>
  </si>
  <si>
    <t>не</t>
  </si>
  <si>
    <t>доставка без проект</t>
  </si>
  <si>
    <t>ПК2а, ПК2б - подобряване качеството на питейната вода</t>
  </si>
  <si>
    <t>ПК11г - рехабилитация на водопроводната мрежа</t>
  </si>
  <si>
    <t>ПК4 - намаляване загуби на вода</t>
  </si>
  <si>
    <t>ПК11а - енергийна ефективност на услугата</t>
  </si>
  <si>
    <t>ПК12а-подобряване ефективността на разходите за услугата</t>
  </si>
  <si>
    <t>ПК7а - повишаване нивото на покритие с услугата                                                   ПК9 - намаляване на авариите по канализац. мрежа</t>
  </si>
  <si>
    <t>ПК12б-повишаване ефективността на разходите</t>
  </si>
  <si>
    <t>ПК12д, ПК12е</t>
  </si>
  <si>
    <t>Справка № 9.1
Инвестиционна програма</t>
  </si>
  <si>
    <t>ЕИК по БУЛСТАТ: 817040128</t>
  </si>
  <si>
    <t>Гл. Счетоводител:</t>
  </si>
  <si>
    <t>............................................</t>
  </si>
  <si>
    <t xml:space="preserve"> </t>
  </si>
  <si>
    <t>(подпис)</t>
  </si>
  <si>
    <t>Ръководител:</t>
  </si>
  <si>
    <t>(подпис и печат)</t>
  </si>
  <si>
    <t>9.07.2018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</si>
</sst>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л_в_._-;\-* #,##0.00\ _л_в_._-;_-* &quot;-&quot;??\ _л_в_._-;_-@_-"/>
    <numFmt numFmtId="164" formatCode="0\ \г."/>
    <numFmt numFmtId="165" formatCode="_(* #,##0.00_);_(* \(#,##0.00\);_(* &quot;-&quot;??_);_(@_)"/>
    <numFmt numFmtId="166" formatCode="_-* #,##0.00\ _л_в_-;\-* #,##0.00\ _л_в_-;_-* &quot;-&quot;??\ _л_в_-;_-@_-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Arial"/>
      <family val="2"/>
      <charset val="204"/>
    </font>
    <font>
      <b/>
      <i/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name val="Hebar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2"/>
      <color indexed="1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22"/>
      </patternFill>
    </fill>
    <fill>
      <patternFill patternType="gray125"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1"/>
      </patternFill>
    </fill>
    <fill>
      <patternFill patternType="solid">
        <fgColor indexed="4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0" fontId="13" fillId="0" borderId="0"/>
    <xf numFmtId="0" fontId="14" fillId="0" borderId="0"/>
    <xf numFmtId="9" fontId="15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29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1" fontId="30" fillId="21" borderId="0">
      <alignment horizontal="center" vertical="center" wrapText="1"/>
    </xf>
    <xf numFmtId="4" fontId="30" fillId="22" borderId="13">
      <alignment vertical="center"/>
      <protection locked="0"/>
    </xf>
    <xf numFmtId="0" fontId="30" fillId="23" borderId="0">
      <alignment horizontal="right"/>
    </xf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49" fontId="30" fillId="27" borderId="0">
      <alignment vertical="top" wrapText="1"/>
    </xf>
    <xf numFmtId="38" fontId="30" fillId="22" borderId="0">
      <alignment horizontal="right" vertical="center" wrapText="1"/>
    </xf>
    <xf numFmtId="0" fontId="32" fillId="0" borderId="0" applyNumberFormat="0" applyFill="0" applyBorder="0" applyAlignment="0" applyProtection="0">
      <alignment vertical="top"/>
      <protection locked="0"/>
    </xf>
    <xf numFmtId="0" fontId="1" fillId="28" borderId="27">
      <alignment wrapText="1"/>
    </xf>
    <xf numFmtId="9" fontId="1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3" fontId="30" fillId="0" borderId="0">
      <alignment horizontal="right" vertical="center" wrapText="1"/>
      <protection locked="0"/>
    </xf>
    <xf numFmtId="0" fontId="34" fillId="0" borderId="0"/>
    <xf numFmtId="0" fontId="14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35" fillId="0" borderId="0"/>
    <xf numFmtId="0" fontId="15" fillId="0" borderId="0"/>
    <xf numFmtId="165" fontId="1" fillId="0" borderId="0" applyFont="0" applyFill="0" applyBorder="0" applyAlignment="0" applyProtection="0"/>
  </cellStyleXfs>
  <cellXfs count="352">
    <xf numFmtId="0" fontId="0" fillId="0" borderId="0" xfId="0"/>
    <xf numFmtId="0" fontId="2" fillId="2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5" fillId="3" borderId="0" xfId="1" applyFont="1" applyFill="1" applyAlignment="1" applyProtection="1">
      <alignment vertical="center" wrapText="1"/>
    </xf>
    <xf numFmtId="0" fontId="1" fillId="2" borderId="0" xfId="1" applyFill="1" applyAlignment="1">
      <alignment vertical="center"/>
    </xf>
    <xf numFmtId="0" fontId="6" fillId="3" borderId="0" xfId="1" applyFont="1" applyFill="1" applyAlignment="1" applyProtection="1">
      <alignment vertical="center" wrapText="1"/>
    </xf>
    <xf numFmtId="0" fontId="4" fillId="3" borderId="1" xfId="1" applyFont="1" applyFill="1" applyBorder="1" applyAlignment="1" applyProtection="1">
      <alignment vertical="center" wrapText="1"/>
    </xf>
    <xf numFmtId="164" fontId="8" fillId="4" borderId="17" xfId="0" applyNumberFormat="1" applyFont="1" applyFill="1" applyBorder="1" applyAlignment="1" applyProtection="1">
      <alignment horizontal="center" vertical="center" wrapText="1"/>
    </xf>
    <xf numFmtId="164" fontId="8" fillId="4" borderId="19" xfId="0" applyNumberFormat="1" applyFont="1" applyFill="1" applyBorder="1" applyAlignment="1" applyProtection="1">
      <alignment horizontal="center" vertical="center" wrapText="1"/>
    </xf>
    <xf numFmtId="164" fontId="8" fillId="4" borderId="18" xfId="0" applyNumberFormat="1" applyFont="1" applyFill="1" applyBorder="1" applyAlignment="1" applyProtection="1">
      <alignment horizontal="center" vertical="center" wrapText="1"/>
    </xf>
    <xf numFmtId="164" fontId="8" fillId="4" borderId="17" xfId="1" applyNumberFormat="1" applyFont="1" applyFill="1" applyBorder="1" applyAlignment="1" applyProtection="1">
      <alignment horizontal="center" vertical="center" wrapText="1"/>
    </xf>
    <xf numFmtId="164" fontId="8" fillId="4" borderId="19" xfId="1" applyNumberFormat="1" applyFont="1" applyFill="1" applyBorder="1" applyAlignment="1" applyProtection="1">
      <alignment horizontal="center" vertical="center" wrapText="1"/>
    </xf>
    <xf numFmtId="164" fontId="8" fillId="4" borderId="18" xfId="1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5" borderId="2" xfId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 applyProtection="1">
      <alignment vertical="center"/>
    </xf>
    <xf numFmtId="164" fontId="8" fillId="5" borderId="2" xfId="0" applyNumberFormat="1" applyFont="1" applyFill="1" applyBorder="1" applyAlignment="1" applyProtection="1">
      <alignment horizontal="center" vertical="center" wrapText="1"/>
    </xf>
    <xf numFmtId="164" fontId="8" fillId="5" borderId="7" xfId="0" applyNumberFormat="1" applyFont="1" applyFill="1" applyBorder="1" applyAlignment="1" applyProtection="1">
      <alignment horizontal="center" vertical="center" wrapText="1"/>
    </xf>
    <xf numFmtId="164" fontId="8" fillId="5" borderId="3" xfId="0" applyNumberFormat="1" applyFont="1" applyFill="1" applyBorder="1" applyAlignment="1" applyProtection="1">
      <alignment horizontal="center" vertical="center" wrapText="1"/>
    </xf>
    <xf numFmtId="164" fontId="8" fillId="5" borderId="2" xfId="1" applyNumberFormat="1" applyFont="1" applyFill="1" applyBorder="1" applyAlignment="1" applyProtection="1">
      <alignment horizontal="center" vertical="center" wrapText="1"/>
    </xf>
    <xf numFmtId="164" fontId="8" fillId="5" borderId="7" xfId="1" applyNumberFormat="1" applyFont="1" applyFill="1" applyBorder="1" applyAlignment="1" applyProtection="1">
      <alignment horizontal="center" vertical="center" wrapText="1"/>
    </xf>
    <xf numFmtId="164" fontId="8" fillId="5" borderId="3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16" fontId="10" fillId="2" borderId="11" xfId="1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vertical="center"/>
    </xf>
    <xf numFmtId="3" fontId="10" fillId="6" borderId="11" xfId="0" applyNumberFormat="1" applyFont="1" applyFill="1" applyBorder="1" applyAlignment="1" applyProtection="1">
      <alignment horizontal="center" vertical="center"/>
      <protection locked="0"/>
    </xf>
    <xf numFmtId="3" fontId="10" fillId="6" borderId="13" xfId="0" applyNumberFormat="1" applyFont="1" applyFill="1" applyBorder="1" applyAlignment="1" applyProtection="1">
      <alignment horizontal="center" vertical="center"/>
      <protection locked="0"/>
    </xf>
    <xf numFmtId="3" fontId="10" fillId="6" borderId="12" xfId="0" applyNumberFormat="1" applyFont="1" applyFill="1" applyBorder="1" applyAlignment="1" applyProtection="1">
      <alignment horizontal="center" vertical="center"/>
      <protection locked="0"/>
    </xf>
    <xf numFmtId="3" fontId="10" fillId="6" borderId="11" xfId="0" applyNumberFormat="1" applyFont="1" applyFill="1" applyBorder="1" applyAlignment="1" applyProtection="1">
      <alignment horizontal="right" vertical="center"/>
      <protection locked="0"/>
    </xf>
    <xf numFmtId="3" fontId="10" fillId="6" borderId="13" xfId="0" applyNumberFormat="1" applyFont="1" applyFill="1" applyBorder="1" applyAlignment="1" applyProtection="1">
      <alignment horizontal="right" vertical="center"/>
      <protection locked="0"/>
    </xf>
    <xf numFmtId="3" fontId="10" fillId="6" borderId="12" xfId="0" applyNumberFormat="1" applyFont="1" applyFill="1" applyBorder="1" applyAlignment="1" applyProtection="1">
      <alignment horizontal="right" vertical="center"/>
      <protection locked="0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vertical="center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49" fontId="8" fillId="3" borderId="18" xfId="0" applyNumberFormat="1" applyFont="1" applyFill="1" applyBorder="1" applyAlignment="1" applyProtection="1">
      <alignment vertical="center" wrapText="1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3" fontId="8" fillId="2" borderId="2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49" fontId="11" fillId="3" borderId="0" xfId="0" applyNumberFormat="1" applyFont="1" applyFill="1" applyBorder="1" applyAlignment="1" applyProtection="1">
      <alignment horizontal="center" vertical="center" wrapText="1"/>
    </xf>
    <xf numFmtId="3" fontId="10" fillId="2" borderId="23" xfId="0" applyNumberFormat="1" applyFont="1" applyFill="1" applyBorder="1" applyAlignment="1" applyProtection="1">
      <alignment horizontal="center" vertical="center"/>
      <protection locked="0"/>
    </xf>
    <xf numFmtId="3" fontId="10" fillId="2" borderId="24" xfId="0" applyNumberFormat="1" applyFont="1" applyFill="1" applyBorder="1" applyAlignment="1" applyProtection="1">
      <alignment horizontal="center" vertical="center"/>
      <protection locked="0"/>
    </xf>
    <xf numFmtId="3" fontId="10" fillId="2" borderId="20" xfId="0" applyNumberFormat="1" applyFont="1" applyFill="1" applyBorder="1" applyAlignment="1" applyProtection="1">
      <alignment horizontal="center" vertical="center"/>
      <protection locked="0"/>
    </xf>
    <xf numFmtId="3" fontId="10" fillId="2" borderId="13" xfId="0" applyNumberFormat="1" applyFont="1" applyFill="1" applyBorder="1" applyAlignment="1" applyProtection="1">
      <alignment horizontal="center" vertical="center"/>
      <protection locked="0"/>
    </xf>
    <xf numFmtId="3" fontId="10" fillId="2" borderId="21" xfId="0" applyNumberFormat="1" applyFont="1" applyFill="1" applyBorder="1" applyAlignment="1" applyProtection="1">
      <alignment horizontal="center" vertical="center"/>
      <protection locked="0"/>
    </xf>
    <xf numFmtId="3" fontId="10" fillId="2" borderId="11" xfId="0" applyNumberFormat="1" applyFont="1" applyFill="1" applyBorder="1" applyAlignment="1" applyProtection="1">
      <alignment horizontal="right" vertical="center"/>
      <protection locked="0"/>
    </xf>
    <xf numFmtId="3" fontId="10" fillId="2" borderId="13" xfId="0" applyNumberFormat="1" applyFont="1" applyFill="1" applyBorder="1" applyAlignment="1" applyProtection="1">
      <alignment horizontal="right" vertical="center"/>
      <protection locked="0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0" fontId="16" fillId="3" borderId="0" xfId="1" applyFont="1" applyFill="1" applyAlignment="1">
      <alignment horizontal="center"/>
    </xf>
    <xf numFmtId="0" fontId="16" fillId="3" borderId="0" xfId="1" applyFont="1" applyFill="1"/>
    <xf numFmtId="0" fontId="16" fillId="3" borderId="0" xfId="1" applyFont="1" applyFill="1" applyAlignment="1">
      <alignment wrapText="1"/>
    </xf>
    <xf numFmtId="0" fontId="17" fillId="3" borderId="0" xfId="1" applyFont="1" applyFill="1" applyAlignment="1">
      <alignment horizontal="center"/>
    </xf>
    <xf numFmtId="0" fontId="18" fillId="3" borderId="0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/>
    </xf>
    <xf numFmtId="0" fontId="18" fillId="3" borderId="0" xfId="1" applyFont="1" applyFill="1" applyBorder="1" applyAlignment="1">
      <alignment horizontal="right" vertical="center"/>
    </xf>
    <xf numFmtId="0" fontId="16" fillId="3" borderId="0" xfId="1" applyFont="1" applyFill="1" applyAlignment="1">
      <alignment horizontal="center" wrapText="1"/>
    </xf>
    <xf numFmtId="0" fontId="17" fillId="3" borderId="0" xfId="1" applyFont="1" applyFill="1" applyAlignment="1">
      <alignment horizontal="left" vertical="center" wrapText="1"/>
    </xf>
    <xf numFmtId="0" fontId="1" fillId="3" borderId="0" xfId="1" applyFont="1" applyFill="1"/>
    <xf numFmtId="0" fontId="5" fillId="3" borderId="0" xfId="1" applyFont="1" applyFill="1" applyAlignment="1">
      <alignment wrapText="1"/>
    </xf>
    <xf numFmtId="0" fontId="16" fillId="3" borderId="0" xfId="1" applyFont="1" applyFill="1" applyAlignment="1">
      <alignment horizontal="left"/>
    </xf>
    <xf numFmtId="0" fontId="6" fillId="3" borderId="0" xfId="1" applyFont="1" applyFill="1" applyBorder="1" applyAlignment="1">
      <alignment vertical="center"/>
    </xf>
    <xf numFmtId="0" fontId="19" fillId="3" borderId="0" xfId="1" applyFont="1" applyFill="1" applyAlignment="1">
      <alignment horizontal="center"/>
    </xf>
    <xf numFmtId="0" fontId="19" fillId="3" borderId="0" xfId="1" applyFont="1" applyFill="1"/>
    <xf numFmtId="0" fontId="19" fillId="3" borderId="0" xfId="1" applyFont="1" applyFill="1" applyAlignment="1">
      <alignment horizontal="left"/>
    </xf>
    <xf numFmtId="0" fontId="1" fillId="3" borderId="0" xfId="1" applyFont="1" applyFill="1" applyAlignment="1">
      <alignment horizontal="center"/>
    </xf>
    <xf numFmtId="0" fontId="1" fillId="3" borderId="0" xfId="1" applyFont="1" applyFill="1" applyAlignment="1">
      <alignment horizontal="left"/>
    </xf>
    <xf numFmtId="0" fontId="22" fillId="3" borderId="0" xfId="1" applyFont="1" applyFill="1"/>
    <xf numFmtId="3" fontId="23" fillId="7" borderId="30" xfId="1" applyNumberFormat="1" applyFont="1" applyFill="1" applyBorder="1" applyAlignment="1">
      <alignment horizontal="center" vertical="center"/>
    </xf>
    <xf numFmtId="3" fontId="23" fillId="7" borderId="31" xfId="1" applyNumberFormat="1" applyFont="1" applyFill="1" applyBorder="1" applyAlignment="1">
      <alignment horizontal="center" vertical="center"/>
    </xf>
    <xf numFmtId="3" fontId="8" fillId="7" borderId="32" xfId="1" applyNumberFormat="1" applyFont="1" applyFill="1" applyBorder="1" applyAlignment="1">
      <alignment horizontal="center" vertical="center"/>
    </xf>
    <xf numFmtId="3" fontId="8" fillId="7" borderId="33" xfId="1" applyNumberFormat="1" applyFont="1" applyFill="1" applyBorder="1" applyAlignment="1">
      <alignment horizontal="center" vertical="center"/>
    </xf>
    <xf numFmtId="3" fontId="8" fillId="7" borderId="31" xfId="1" applyNumberFormat="1" applyFont="1" applyFill="1" applyBorder="1" applyAlignment="1">
      <alignment horizontal="center" vertical="center"/>
    </xf>
    <xf numFmtId="1" fontId="23" fillId="7" borderId="32" xfId="1" applyNumberFormat="1" applyFont="1" applyFill="1" applyBorder="1" applyAlignment="1">
      <alignment horizontal="center" vertical="center" wrapText="1"/>
    </xf>
    <xf numFmtId="1" fontId="23" fillId="7" borderId="31" xfId="1" applyNumberFormat="1" applyFont="1" applyFill="1" applyBorder="1" applyAlignment="1">
      <alignment horizontal="center" vertical="center" wrapText="1"/>
    </xf>
    <xf numFmtId="1" fontId="8" fillId="7" borderId="32" xfId="1" applyNumberFormat="1" applyFont="1" applyFill="1" applyBorder="1" applyAlignment="1">
      <alignment horizontal="center" vertical="center" wrapText="1"/>
    </xf>
    <xf numFmtId="1" fontId="8" fillId="7" borderId="33" xfId="1" applyNumberFormat="1" applyFont="1" applyFill="1" applyBorder="1" applyAlignment="1">
      <alignment horizontal="center" vertical="center" wrapText="1"/>
    </xf>
    <xf numFmtId="1" fontId="8" fillId="7" borderId="34" xfId="1" applyNumberFormat="1" applyFont="1" applyFill="1" applyBorder="1" applyAlignment="1">
      <alignment horizontal="center" vertical="center" wrapText="1"/>
    </xf>
    <xf numFmtId="1" fontId="23" fillId="7" borderId="30" xfId="1" applyNumberFormat="1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1" fontId="8" fillId="7" borderId="36" xfId="1" applyNumberFormat="1" applyFont="1" applyFill="1" applyBorder="1" applyAlignment="1">
      <alignment horizontal="center" vertical="center"/>
    </xf>
    <xf numFmtId="1" fontId="8" fillId="7" borderId="37" xfId="1" applyNumberFormat="1" applyFont="1" applyFill="1" applyBorder="1" applyAlignment="1">
      <alignment horizontal="center" vertical="center"/>
    </xf>
    <xf numFmtId="1" fontId="8" fillId="7" borderId="38" xfId="1" applyNumberFormat="1" applyFont="1" applyFill="1" applyBorder="1" applyAlignment="1">
      <alignment horizontal="center" vertical="center"/>
    </xf>
    <xf numFmtId="1" fontId="8" fillId="7" borderId="39" xfId="1" applyNumberFormat="1" applyFont="1" applyFill="1" applyBorder="1" applyAlignment="1">
      <alignment vertical="center"/>
    </xf>
    <xf numFmtId="0" fontId="8" fillId="8" borderId="35" xfId="1" applyFont="1" applyFill="1" applyBorder="1" applyAlignment="1">
      <alignment horizontal="center" vertical="center"/>
    </xf>
    <xf numFmtId="0" fontId="8" fillId="8" borderId="35" xfId="1" applyFont="1" applyFill="1" applyBorder="1" applyAlignment="1">
      <alignment horizontal="left" vertical="center"/>
    </xf>
    <xf numFmtId="0" fontId="8" fillId="8" borderId="35" xfId="1" applyFont="1" applyFill="1" applyBorder="1" applyAlignment="1">
      <alignment vertical="center" wrapText="1"/>
    </xf>
    <xf numFmtId="3" fontId="23" fillId="8" borderId="30" xfId="1" applyNumberFormat="1" applyFont="1" applyFill="1" applyBorder="1" applyAlignment="1">
      <alignment horizontal="center" vertical="center"/>
    </xf>
    <xf numFmtId="3" fontId="23" fillId="8" borderId="31" xfId="1" applyNumberFormat="1" applyFont="1" applyFill="1" applyBorder="1" applyAlignment="1">
      <alignment horizontal="center" vertical="center"/>
    </xf>
    <xf numFmtId="3" fontId="8" fillId="8" borderId="32" xfId="1" applyNumberFormat="1" applyFont="1" applyFill="1" applyBorder="1" applyAlignment="1">
      <alignment horizontal="center" vertical="center"/>
    </xf>
    <xf numFmtId="3" fontId="8" fillId="8" borderId="33" xfId="1" applyNumberFormat="1" applyFont="1" applyFill="1" applyBorder="1" applyAlignment="1">
      <alignment horizontal="center" vertical="center"/>
    </xf>
    <xf numFmtId="3" fontId="8" fillId="8" borderId="31" xfId="1" applyNumberFormat="1" applyFont="1" applyFill="1" applyBorder="1" applyAlignment="1">
      <alignment horizontal="center" vertical="center"/>
    </xf>
    <xf numFmtId="3" fontId="8" fillId="8" borderId="26" xfId="1" applyNumberFormat="1" applyFont="1" applyFill="1" applyBorder="1" applyAlignment="1">
      <alignment horizontal="center" vertical="center"/>
    </xf>
    <xf numFmtId="3" fontId="8" fillId="8" borderId="34" xfId="1" applyNumberFormat="1" applyFont="1" applyFill="1" applyBorder="1" applyAlignment="1">
      <alignment horizontal="center" vertical="center"/>
    </xf>
    <xf numFmtId="3" fontId="24" fillId="8" borderId="28" xfId="1" applyNumberFormat="1" applyFont="1" applyFill="1" applyBorder="1" applyAlignment="1">
      <alignment horizontal="center" vertical="center"/>
    </xf>
    <xf numFmtId="3" fontId="10" fillId="9" borderId="30" xfId="2" applyNumberFormat="1" applyFont="1" applyFill="1" applyBorder="1" applyAlignment="1" applyProtection="1">
      <alignment horizontal="right"/>
      <protection locked="0"/>
    </xf>
    <xf numFmtId="3" fontId="10" fillId="9" borderId="34" xfId="2" applyNumberFormat="1" applyFont="1" applyFill="1" applyBorder="1" applyAlignment="1" applyProtection="1">
      <alignment horizontal="right"/>
      <protection locked="0"/>
    </xf>
    <xf numFmtId="3" fontId="10" fillId="9" borderId="35" xfId="2" applyNumberFormat="1" applyFont="1" applyFill="1" applyBorder="1" applyAlignment="1" applyProtection="1">
      <alignment horizontal="center"/>
      <protection locked="0"/>
    </xf>
    <xf numFmtId="3" fontId="10" fillId="9" borderId="28" xfId="2" applyNumberFormat="1" applyFont="1" applyFill="1" applyBorder="1" applyAlignment="1" applyProtection="1">
      <alignment horizontal="center"/>
      <protection locked="0"/>
    </xf>
    <xf numFmtId="3" fontId="10" fillId="9" borderId="32" xfId="2" applyNumberFormat="1" applyFont="1" applyFill="1" applyBorder="1" applyAlignment="1" applyProtection="1">
      <alignment horizontal="center"/>
      <protection locked="0"/>
    </xf>
    <xf numFmtId="3" fontId="10" fillId="9" borderId="33" xfId="2" applyNumberFormat="1" applyFont="1" applyFill="1" applyBorder="1" applyAlignment="1" applyProtection="1">
      <alignment horizontal="center"/>
      <protection locked="0"/>
    </xf>
    <xf numFmtId="3" fontId="10" fillId="9" borderId="31" xfId="2" applyNumberFormat="1" applyFont="1" applyFill="1" applyBorder="1" applyAlignment="1" applyProtection="1">
      <alignment horizontal="right"/>
      <protection locked="0"/>
    </xf>
    <xf numFmtId="3" fontId="10" fillId="9" borderId="28" xfId="2" applyNumberFormat="1" applyFont="1" applyFill="1" applyBorder="1" applyAlignment="1" applyProtection="1">
      <alignment horizontal="left"/>
      <protection locked="0"/>
    </xf>
    <xf numFmtId="0" fontId="8" fillId="3" borderId="40" xfId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9" fontId="10" fillId="3" borderId="40" xfId="4" applyFont="1" applyFill="1" applyBorder="1" applyAlignment="1">
      <alignment horizontal="center" vertical="center"/>
    </xf>
    <xf numFmtId="3" fontId="10" fillId="3" borderId="14" xfId="1" applyNumberFormat="1" applyFont="1" applyFill="1" applyBorder="1" applyAlignment="1">
      <alignment horizontal="left" vertical="center" wrapText="1"/>
    </xf>
    <xf numFmtId="3" fontId="16" fillId="10" borderId="41" xfId="1" applyNumberFormat="1" applyFont="1" applyFill="1" applyBorder="1" applyAlignment="1" applyProtection="1">
      <alignment horizontal="center" vertical="center"/>
      <protection locked="0"/>
    </xf>
    <xf numFmtId="3" fontId="16" fillId="10" borderId="42" xfId="1" applyNumberFormat="1" applyFont="1" applyFill="1" applyBorder="1" applyAlignment="1" applyProtection="1">
      <alignment horizontal="center" vertical="center"/>
      <protection locked="0"/>
    </xf>
    <xf numFmtId="3" fontId="16" fillId="10" borderId="43" xfId="1" applyNumberFormat="1" applyFont="1" applyFill="1" applyBorder="1" applyAlignment="1" applyProtection="1">
      <alignment horizontal="center" vertical="center"/>
      <protection locked="0"/>
    </xf>
    <xf numFmtId="3" fontId="16" fillId="10" borderId="44" xfId="1" applyNumberFormat="1" applyFont="1" applyFill="1" applyBorder="1" applyAlignment="1" applyProtection="1">
      <alignment horizontal="center" vertical="center"/>
      <protection locked="0"/>
    </xf>
    <xf numFmtId="3" fontId="8" fillId="3" borderId="15" xfId="1" applyNumberFormat="1" applyFont="1" applyFill="1" applyBorder="1" applyAlignment="1">
      <alignment horizontal="center" vertical="center"/>
    </xf>
    <xf numFmtId="3" fontId="25" fillId="0" borderId="41" xfId="1" applyNumberFormat="1" applyFont="1" applyFill="1" applyBorder="1" applyAlignment="1">
      <alignment horizontal="center" vertical="center"/>
    </xf>
    <xf numFmtId="3" fontId="25" fillId="0" borderId="42" xfId="1" applyNumberFormat="1" applyFont="1" applyFill="1" applyBorder="1" applyAlignment="1">
      <alignment horizontal="center" vertical="center"/>
    </xf>
    <xf numFmtId="3" fontId="10" fillId="0" borderId="43" xfId="1" applyNumberFormat="1" applyFont="1" applyFill="1" applyBorder="1" applyAlignment="1">
      <alignment horizontal="center" vertical="center"/>
    </xf>
    <xf numFmtId="3" fontId="10" fillId="0" borderId="44" xfId="1" applyNumberFormat="1" applyFont="1" applyFill="1" applyBorder="1" applyAlignment="1">
      <alignment horizontal="center" vertical="center"/>
    </xf>
    <xf numFmtId="3" fontId="10" fillId="0" borderId="45" xfId="1" applyNumberFormat="1" applyFont="1" applyFill="1" applyBorder="1" applyAlignment="1">
      <alignment horizontal="center" vertical="center"/>
    </xf>
    <xf numFmtId="3" fontId="26" fillId="11" borderId="42" xfId="1" applyNumberFormat="1" applyFont="1" applyFill="1" applyBorder="1" applyAlignment="1">
      <alignment horizontal="center" vertical="center"/>
    </xf>
    <xf numFmtId="3" fontId="16" fillId="10" borderId="14" xfId="1" applyNumberFormat="1" applyFont="1" applyFill="1" applyBorder="1" applyAlignment="1" applyProtection="1">
      <alignment horizontal="center" vertical="center"/>
      <protection locked="0"/>
    </xf>
    <xf numFmtId="3" fontId="16" fillId="10" borderId="40" xfId="1" applyNumberFormat="1" applyFont="1" applyFill="1" applyBorder="1" applyAlignment="1" applyProtection="1">
      <alignment horizontal="center" vertical="center"/>
      <protection locked="0"/>
    </xf>
    <xf numFmtId="3" fontId="10" fillId="0" borderId="40" xfId="1" applyNumberFormat="1" applyFont="1" applyFill="1" applyBorder="1" applyAlignment="1">
      <alignment horizontal="center" vertical="center" wrapText="1"/>
    </xf>
    <xf numFmtId="3" fontId="25" fillId="3" borderId="40" xfId="1" applyNumberFormat="1" applyFont="1" applyFill="1" applyBorder="1" applyAlignment="1">
      <alignment horizontal="left" vertical="center" wrapText="1"/>
    </xf>
    <xf numFmtId="0" fontId="8" fillId="3" borderId="46" xfId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9" fontId="10" fillId="3" borderId="46" xfId="4" applyFont="1" applyFill="1" applyBorder="1" applyAlignment="1">
      <alignment horizontal="center" vertical="center"/>
    </xf>
    <xf numFmtId="3" fontId="10" fillId="3" borderId="20" xfId="1" applyNumberFormat="1" applyFont="1" applyFill="1" applyBorder="1" applyAlignment="1">
      <alignment horizontal="left" vertical="center" wrapText="1"/>
    </xf>
    <xf numFmtId="3" fontId="16" fillId="10" borderId="11" xfId="1" applyNumberFormat="1" applyFont="1" applyFill="1" applyBorder="1" applyAlignment="1" applyProtection="1">
      <alignment horizontal="center" vertical="center"/>
      <protection locked="0"/>
    </xf>
    <xf numFmtId="3" fontId="16" fillId="10" borderId="12" xfId="1" applyNumberFormat="1" applyFont="1" applyFill="1" applyBorder="1" applyAlignment="1" applyProtection="1">
      <alignment horizontal="center" vertical="center"/>
      <protection locked="0"/>
    </xf>
    <xf numFmtId="3" fontId="16" fillId="10" borderId="21" xfId="1" applyNumberFormat="1" applyFont="1" applyFill="1" applyBorder="1" applyAlignment="1" applyProtection="1">
      <alignment horizontal="center" vertical="center"/>
      <protection locked="0"/>
    </xf>
    <xf numFmtId="3" fontId="16" fillId="10" borderId="13" xfId="1" applyNumberFormat="1" applyFont="1" applyFill="1" applyBorder="1" applyAlignment="1" applyProtection="1">
      <alignment horizontal="center" vertical="center"/>
      <protection locked="0"/>
    </xf>
    <xf numFmtId="3" fontId="8" fillId="3" borderId="47" xfId="1" applyNumberFormat="1" applyFont="1" applyFill="1" applyBorder="1" applyAlignment="1">
      <alignment horizontal="center" vertical="center"/>
    </xf>
    <xf numFmtId="3" fontId="25" fillId="0" borderId="11" xfId="1" applyNumberFormat="1" applyFont="1" applyFill="1" applyBorder="1" applyAlignment="1">
      <alignment horizontal="center" vertical="center"/>
    </xf>
    <xf numFmtId="3" fontId="25" fillId="0" borderId="12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3" fontId="10" fillId="0" borderId="13" xfId="1" applyNumberFormat="1" applyFont="1" applyFill="1" applyBorder="1" applyAlignment="1">
      <alignment horizontal="center" vertical="center"/>
    </xf>
    <xf numFmtId="3" fontId="10" fillId="0" borderId="48" xfId="1" applyNumberFormat="1" applyFont="1" applyFill="1" applyBorder="1" applyAlignment="1">
      <alignment horizontal="center" vertical="center"/>
    </xf>
    <xf numFmtId="3" fontId="26" fillId="11" borderId="12" xfId="1" applyNumberFormat="1" applyFont="1" applyFill="1" applyBorder="1" applyAlignment="1">
      <alignment horizontal="center" vertical="center"/>
    </xf>
    <xf numFmtId="3" fontId="16" fillId="10" borderId="20" xfId="1" applyNumberFormat="1" applyFont="1" applyFill="1" applyBorder="1" applyAlignment="1" applyProtection="1">
      <alignment horizontal="center" vertical="center"/>
      <protection locked="0"/>
    </xf>
    <xf numFmtId="3" fontId="16" fillId="10" borderId="46" xfId="1" applyNumberFormat="1" applyFont="1" applyFill="1" applyBorder="1" applyAlignment="1" applyProtection="1">
      <alignment horizontal="center" vertical="center"/>
      <protection locked="0"/>
    </xf>
    <xf numFmtId="3" fontId="10" fillId="0" borderId="46" xfId="1" applyNumberFormat="1" applyFont="1" applyFill="1" applyBorder="1" applyAlignment="1">
      <alignment horizontal="center" vertical="center" wrapText="1"/>
    </xf>
    <xf numFmtId="3" fontId="25" fillId="3" borderId="46" xfId="1" applyNumberFormat="1" applyFont="1" applyFill="1" applyBorder="1" applyAlignment="1">
      <alignment horizontal="left" vertical="center" wrapText="1"/>
    </xf>
    <xf numFmtId="9" fontId="10" fillId="11" borderId="46" xfId="4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left" vertical="center" wrapText="1"/>
    </xf>
    <xf numFmtId="9" fontId="10" fillId="0" borderId="46" xfId="4" applyFont="1" applyFill="1" applyBorder="1" applyAlignment="1">
      <alignment horizontal="center" vertical="center"/>
    </xf>
    <xf numFmtId="3" fontId="25" fillId="11" borderId="46" xfId="1" applyNumberFormat="1" applyFont="1" applyFill="1" applyBorder="1" applyAlignment="1">
      <alignment horizontal="left" vertical="center" wrapText="1"/>
    </xf>
    <xf numFmtId="3" fontId="25" fillId="0" borderId="46" xfId="1" applyNumberFormat="1" applyFont="1" applyFill="1" applyBorder="1" applyAlignment="1">
      <alignment horizontal="left" vertical="center" wrapText="1"/>
    </xf>
    <xf numFmtId="3" fontId="10" fillId="11" borderId="46" xfId="1" applyNumberFormat="1" applyFont="1" applyFill="1" applyBorder="1" applyAlignment="1">
      <alignment horizontal="center" vertical="center" wrapText="1"/>
    </xf>
    <xf numFmtId="0" fontId="8" fillId="12" borderId="46" xfId="1" applyFont="1" applyFill="1" applyBorder="1" applyAlignment="1">
      <alignment horizontal="center" vertical="center"/>
    </xf>
    <xf numFmtId="0" fontId="8" fillId="12" borderId="49" xfId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9" fontId="10" fillId="3" borderId="49" xfId="4" applyFont="1" applyFill="1" applyBorder="1" applyAlignment="1">
      <alignment horizontal="center" vertical="center"/>
    </xf>
    <xf numFmtId="3" fontId="10" fillId="3" borderId="50" xfId="1" applyNumberFormat="1" applyFont="1" applyFill="1" applyBorder="1" applyAlignment="1">
      <alignment horizontal="left" vertical="center" wrapText="1"/>
    </xf>
    <xf numFmtId="3" fontId="16" fillId="10" borderId="51" xfId="1" applyNumberFormat="1" applyFont="1" applyFill="1" applyBorder="1" applyAlignment="1" applyProtection="1">
      <alignment horizontal="center" vertical="center"/>
      <protection locked="0"/>
    </xf>
    <xf numFmtId="3" fontId="16" fillId="10" borderId="52" xfId="1" applyNumberFormat="1" applyFont="1" applyFill="1" applyBorder="1" applyAlignment="1" applyProtection="1">
      <alignment horizontal="center" vertical="center"/>
      <protection locked="0"/>
    </xf>
    <xf numFmtId="3" fontId="16" fillId="10" borderId="53" xfId="1" applyNumberFormat="1" applyFont="1" applyFill="1" applyBorder="1" applyAlignment="1" applyProtection="1">
      <alignment horizontal="center" vertical="center"/>
      <protection locked="0"/>
    </xf>
    <xf numFmtId="3" fontId="16" fillId="10" borderId="54" xfId="1" applyNumberFormat="1" applyFont="1" applyFill="1" applyBorder="1" applyAlignment="1" applyProtection="1">
      <alignment horizontal="center" vertical="center"/>
      <protection locked="0"/>
    </xf>
    <xf numFmtId="3" fontId="8" fillId="3" borderId="22" xfId="1" applyNumberFormat="1" applyFont="1" applyFill="1" applyBorder="1" applyAlignment="1">
      <alignment horizontal="center" vertical="center"/>
    </xf>
    <xf numFmtId="3" fontId="25" fillId="0" borderId="51" xfId="1" applyNumberFormat="1" applyFont="1" applyFill="1" applyBorder="1" applyAlignment="1">
      <alignment horizontal="center" vertical="center"/>
    </xf>
    <xf numFmtId="3" fontId="25" fillId="0" borderId="52" xfId="1" applyNumberFormat="1" applyFont="1" applyFill="1" applyBorder="1" applyAlignment="1">
      <alignment horizontal="center" vertical="center"/>
    </xf>
    <xf numFmtId="3" fontId="10" fillId="0" borderId="53" xfId="1" applyNumberFormat="1" applyFont="1" applyFill="1" applyBorder="1" applyAlignment="1">
      <alignment horizontal="center" vertical="center"/>
    </xf>
    <xf numFmtId="3" fontId="10" fillId="0" borderId="54" xfId="1" applyNumberFormat="1" applyFont="1" applyFill="1" applyBorder="1" applyAlignment="1">
      <alignment horizontal="center" vertical="center"/>
    </xf>
    <xf numFmtId="3" fontId="10" fillId="0" borderId="55" xfId="1" applyNumberFormat="1" applyFont="1" applyFill="1" applyBorder="1" applyAlignment="1">
      <alignment horizontal="center" vertical="center"/>
    </xf>
    <xf numFmtId="3" fontId="26" fillId="11" borderId="52" xfId="1" applyNumberFormat="1" applyFont="1" applyFill="1" applyBorder="1" applyAlignment="1">
      <alignment horizontal="center" vertical="center"/>
    </xf>
    <xf numFmtId="3" fontId="16" fillId="10" borderId="50" xfId="1" applyNumberFormat="1" applyFont="1" applyFill="1" applyBorder="1" applyAlignment="1" applyProtection="1">
      <alignment horizontal="center" vertical="center"/>
      <protection locked="0"/>
    </xf>
    <xf numFmtId="3" fontId="16" fillId="10" borderId="49" xfId="1" applyNumberFormat="1" applyFont="1" applyFill="1" applyBorder="1" applyAlignment="1" applyProtection="1">
      <alignment horizontal="center" vertical="center"/>
      <protection locked="0"/>
    </xf>
    <xf numFmtId="3" fontId="10" fillId="0" borderId="49" xfId="1" applyNumberFormat="1" applyFont="1" applyFill="1" applyBorder="1" applyAlignment="1">
      <alignment horizontal="center" vertical="center" wrapText="1"/>
    </xf>
    <xf numFmtId="3" fontId="25" fillId="0" borderId="49" xfId="1" applyNumberFormat="1" applyFont="1" applyFill="1" applyBorder="1" applyAlignment="1">
      <alignment horizontal="left" vertical="center" wrapText="1"/>
    </xf>
    <xf numFmtId="3" fontId="24" fillId="8" borderId="31" xfId="1" applyNumberFormat="1" applyFont="1" applyFill="1" applyBorder="1" applyAlignment="1">
      <alignment horizontal="center" vertical="center"/>
    </xf>
    <xf numFmtId="3" fontId="8" fillId="8" borderId="35" xfId="1" applyNumberFormat="1" applyFont="1" applyFill="1" applyBorder="1" applyAlignment="1">
      <alignment horizontal="right" vertical="center" wrapText="1"/>
    </xf>
    <xf numFmtId="3" fontId="8" fillId="8" borderId="31" xfId="1" applyNumberFormat="1" applyFont="1" applyFill="1" applyBorder="1" applyAlignment="1">
      <alignment horizontal="right" vertical="center" wrapText="1"/>
    </xf>
    <xf numFmtId="3" fontId="8" fillId="8" borderId="35" xfId="1" applyNumberFormat="1" applyFont="1" applyFill="1" applyBorder="1" applyAlignment="1">
      <alignment horizontal="center" vertical="center" wrapText="1"/>
    </xf>
    <xf numFmtId="3" fontId="8" fillId="8" borderId="32" xfId="1" applyNumberFormat="1" applyFont="1" applyFill="1" applyBorder="1" applyAlignment="1">
      <alignment horizontal="center" vertical="center" wrapText="1"/>
    </xf>
    <xf numFmtId="3" fontId="8" fillId="8" borderId="33" xfId="1" applyNumberFormat="1" applyFont="1" applyFill="1" applyBorder="1" applyAlignment="1">
      <alignment horizontal="center" vertical="center" wrapText="1"/>
    </xf>
    <xf numFmtId="3" fontId="8" fillId="8" borderId="31" xfId="1" applyNumberFormat="1" applyFont="1" applyFill="1" applyBorder="1" applyAlignment="1">
      <alignment horizontal="center" vertical="center" wrapText="1"/>
    </xf>
    <xf numFmtId="0" fontId="23" fillId="8" borderId="35" xfId="1" applyFont="1" applyFill="1" applyBorder="1" applyAlignment="1">
      <alignment horizontal="left" vertical="center" wrapText="1"/>
    </xf>
    <xf numFmtId="0" fontId="10" fillId="3" borderId="40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3" fontId="10" fillId="3" borderId="40" xfId="1" applyNumberFormat="1" applyFont="1" applyFill="1" applyBorder="1" applyAlignment="1">
      <alignment horizontal="left" vertical="center" wrapText="1"/>
    </xf>
    <xf numFmtId="3" fontId="8" fillId="3" borderId="14" xfId="1" applyNumberFormat="1" applyFont="1" applyFill="1" applyBorder="1" applyAlignment="1">
      <alignment horizontal="center" vertical="center"/>
    </xf>
    <xf numFmtId="3" fontId="26" fillId="10" borderId="42" xfId="1" applyNumberFormat="1" applyFont="1" applyFill="1" applyBorder="1" applyAlignment="1">
      <alignment horizontal="center" vertical="center"/>
    </xf>
    <xf numFmtId="3" fontId="25" fillId="11" borderId="40" xfId="1" applyNumberFormat="1" applyFont="1" applyFill="1" applyBorder="1" applyAlignment="1">
      <alignment horizontal="left" vertical="center" wrapText="1"/>
    </xf>
    <xf numFmtId="0" fontId="10" fillId="3" borderId="46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3" fontId="10" fillId="3" borderId="46" xfId="1" applyNumberFormat="1" applyFont="1" applyFill="1" applyBorder="1" applyAlignment="1">
      <alignment horizontal="left" vertical="center" wrapText="1"/>
    </xf>
    <xf numFmtId="3" fontId="8" fillId="3" borderId="20" xfId="1" applyNumberFormat="1" applyFont="1" applyFill="1" applyBorder="1" applyAlignment="1">
      <alignment horizontal="center" vertical="center"/>
    </xf>
    <xf numFmtId="3" fontId="26" fillId="10" borderId="12" xfId="1" applyNumberFormat="1" applyFont="1" applyFill="1" applyBorder="1" applyAlignment="1">
      <alignment horizontal="center" vertical="center"/>
    </xf>
    <xf numFmtId="3" fontId="10" fillId="0" borderId="46" xfId="1" applyNumberFormat="1" applyFont="1" applyFill="1" applyBorder="1" applyAlignment="1">
      <alignment horizontal="left" vertical="center" wrapText="1"/>
    </xf>
    <xf numFmtId="3" fontId="25" fillId="11" borderId="21" xfId="1" applyNumberFormat="1" applyFont="1" applyFill="1" applyBorder="1" applyAlignment="1">
      <alignment horizontal="center" vertical="center"/>
    </xf>
    <xf numFmtId="3" fontId="25" fillId="11" borderId="48" xfId="1" applyNumberFormat="1" applyFont="1" applyFill="1" applyBorder="1" applyAlignment="1">
      <alignment horizontal="center" vertical="center"/>
    </xf>
    <xf numFmtId="3" fontId="25" fillId="11" borderId="11" xfId="1" applyNumberFormat="1" applyFont="1" applyFill="1" applyBorder="1" applyAlignment="1">
      <alignment horizontal="center" vertical="center"/>
    </xf>
    <xf numFmtId="3" fontId="25" fillId="11" borderId="13" xfId="1" applyNumberFormat="1" applyFont="1" applyFill="1" applyBorder="1" applyAlignment="1">
      <alignment horizontal="center" vertical="center"/>
    </xf>
    <xf numFmtId="3" fontId="25" fillId="11" borderId="12" xfId="1" applyNumberFormat="1" applyFont="1" applyFill="1" applyBorder="1" applyAlignment="1">
      <alignment horizontal="center" vertical="center"/>
    </xf>
    <xf numFmtId="0" fontId="10" fillId="12" borderId="46" xfId="1" applyFont="1" applyFill="1" applyBorder="1" applyAlignment="1">
      <alignment horizontal="center" vertical="center"/>
    </xf>
    <xf numFmtId="0" fontId="10" fillId="12" borderId="49" xfId="1" applyFont="1" applyFill="1" applyBorder="1" applyAlignment="1">
      <alignment horizontal="center" vertical="center"/>
    </xf>
    <xf numFmtId="0" fontId="10" fillId="0" borderId="49" xfId="1" applyFont="1" applyFill="1" applyBorder="1" applyAlignment="1">
      <alignment horizontal="center" vertical="center"/>
    </xf>
    <xf numFmtId="3" fontId="10" fillId="3" borderId="49" xfId="1" applyNumberFormat="1" applyFont="1" applyFill="1" applyBorder="1" applyAlignment="1">
      <alignment horizontal="left" vertical="center" wrapText="1"/>
    </xf>
    <xf numFmtId="3" fontId="8" fillId="3" borderId="50" xfId="1" applyNumberFormat="1" applyFont="1" applyFill="1" applyBorder="1" applyAlignment="1">
      <alignment horizontal="center" vertical="center"/>
    </xf>
    <xf numFmtId="3" fontId="26" fillId="10" borderId="52" xfId="1" applyNumberFormat="1" applyFont="1" applyFill="1" applyBorder="1" applyAlignment="1">
      <alignment horizontal="center" vertical="center"/>
    </xf>
    <xf numFmtId="3" fontId="10" fillId="0" borderId="40" xfId="1" applyNumberFormat="1" applyFont="1" applyFill="1" applyBorder="1" applyAlignment="1">
      <alignment horizontal="left" vertical="center" wrapText="1"/>
    </xf>
    <xf numFmtId="9" fontId="10" fillId="0" borderId="40" xfId="4" applyFont="1" applyFill="1" applyBorder="1" applyAlignment="1">
      <alignment horizontal="center" vertical="center"/>
    </xf>
    <xf numFmtId="3" fontId="16" fillId="10" borderId="16" xfId="1" applyNumberFormat="1" applyFont="1" applyFill="1" applyBorder="1" applyAlignment="1" applyProtection="1">
      <alignment horizontal="center" vertical="center"/>
      <protection locked="0"/>
    </xf>
    <xf numFmtId="3" fontId="25" fillId="0" borderId="40" xfId="1" applyNumberFormat="1" applyFont="1" applyFill="1" applyBorder="1" applyAlignment="1">
      <alignment horizontal="left" vertical="center" wrapText="1"/>
    </xf>
    <xf numFmtId="0" fontId="10" fillId="3" borderId="49" xfId="1" applyFont="1" applyFill="1" applyBorder="1" applyAlignment="1">
      <alignment horizontal="center" vertical="center"/>
    </xf>
    <xf numFmtId="9" fontId="10" fillId="0" borderId="49" xfId="4" applyFont="1" applyFill="1" applyBorder="1" applyAlignment="1">
      <alignment horizontal="center" vertical="center"/>
    </xf>
    <xf numFmtId="3" fontId="10" fillId="0" borderId="49" xfId="1" applyNumberFormat="1" applyFont="1" applyFill="1" applyBorder="1" applyAlignment="1">
      <alignment horizontal="left" vertical="center" wrapText="1"/>
    </xf>
    <xf numFmtId="3" fontId="16" fillId="10" borderId="56" xfId="1" applyNumberFormat="1" applyFont="1" applyFill="1" applyBorder="1" applyAlignment="1" applyProtection="1">
      <alignment horizontal="center" vertical="center"/>
      <protection locked="0"/>
    </xf>
    <xf numFmtId="0" fontId="10" fillId="12" borderId="40" xfId="1" applyFont="1" applyFill="1" applyBorder="1" applyAlignment="1">
      <alignment horizontal="center" vertical="center"/>
    </xf>
    <xf numFmtId="9" fontId="10" fillId="11" borderId="40" xfId="4" applyFont="1" applyFill="1" applyBorder="1" applyAlignment="1">
      <alignment horizontal="center" vertical="center"/>
    </xf>
    <xf numFmtId="3" fontId="10" fillId="0" borderId="57" xfId="1" applyNumberFormat="1" applyFont="1" applyFill="1" applyBorder="1" applyAlignment="1">
      <alignment horizontal="center" vertical="center" wrapText="1"/>
    </xf>
    <xf numFmtId="3" fontId="10" fillId="11" borderId="40" xfId="1" applyNumberFormat="1" applyFont="1" applyFill="1" applyBorder="1" applyAlignment="1">
      <alignment horizontal="center" vertical="center" wrapText="1"/>
    </xf>
    <xf numFmtId="3" fontId="16" fillId="10" borderId="57" xfId="1" applyNumberFormat="1" applyFont="1" applyFill="1" applyBorder="1" applyAlignment="1" applyProtection="1">
      <alignment horizontal="center" vertical="center"/>
      <protection locked="0"/>
    </xf>
    <xf numFmtId="3" fontId="16" fillId="10" borderId="17" xfId="1" applyNumberFormat="1" applyFont="1" applyFill="1" applyBorder="1" applyAlignment="1" applyProtection="1">
      <alignment horizontal="center" vertical="center"/>
      <protection locked="0"/>
    </xf>
    <xf numFmtId="3" fontId="16" fillId="10" borderId="18" xfId="1" applyNumberFormat="1" applyFont="1" applyFill="1" applyBorder="1" applyAlignment="1" applyProtection="1">
      <alignment horizontal="center" vertical="center"/>
      <protection locked="0"/>
    </xf>
    <xf numFmtId="3" fontId="16" fillId="10" borderId="59" xfId="1" applyNumberFormat="1" applyFont="1" applyFill="1" applyBorder="1" applyAlignment="1" applyProtection="1">
      <alignment horizontal="center" vertical="center"/>
      <protection locked="0"/>
    </xf>
    <xf numFmtId="3" fontId="16" fillId="10" borderId="19" xfId="1" applyNumberFormat="1" applyFont="1" applyFill="1" applyBorder="1" applyAlignment="1" applyProtection="1">
      <alignment horizontal="center" vertical="center"/>
      <protection locked="0"/>
    </xf>
    <xf numFmtId="3" fontId="25" fillId="3" borderId="57" xfId="1" applyNumberFormat="1" applyFont="1" applyFill="1" applyBorder="1" applyAlignment="1">
      <alignment horizontal="left" vertical="center" wrapText="1"/>
    </xf>
    <xf numFmtId="0" fontId="8" fillId="8" borderId="60" xfId="1" applyFont="1" applyFill="1" applyBorder="1" applyAlignment="1">
      <alignment horizontal="center" vertical="center"/>
    </xf>
    <xf numFmtId="0" fontId="8" fillId="8" borderId="60" xfId="1" applyFont="1" applyFill="1" applyBorder="1" applyAlignment="1">
      <alignment horizontal="left" vertical="center"/>
    </xf>
    <xf numFmtId="0" fontId="8" fillId="8" borderId="60" xfId="1" applyFont="1" applyFill="1" applyBorder="1" applyAlignment="1">
      <alignment vertical="center" wrapText="1"/>
    </xf>
    <xf numFmtId="3" fontId="23" fillId="8" borderId="2" xfId="1" applyNumberFormat="1" applyFont="1" applyFill="1" applyBorder="1" applyAlignment="1">
      <alignment horizontal="center" vertical="center"/>
    </xf>
    <xf numFmtId="3" fontId="23" fillId="8" borderId="3" xfId="1" applyNumberFormat="1" applyFont="1" applyFill="1" applyBorder="1" applyAlignment="1">
      <alignment horizontal="center" vertical="center"/>
    </xf>
    <xf numFmtId="3" fontId="8" fillId="8" borderId="61" xfId="1" applyNumberFormat="1" applyFont="1" applyFill="1" applyBorder="1" applyAlignment="1">
      <alignment horizontal="center" vertical="center"/>
    </xf>
    <xf numFmtId="3" fontId="8" fillId="8" borderId="7" xfId="1" applyNumberFormat="1" applyFont="1" applyFill="1" applyBorder="1" applyAlignment="1">
      <alignment horizontal="center" vertical="center"/>
    </xf>
    <xf numFmtId="3" fontId="8" fillId="8" borderId="3" xfId="1" applyNumberFormat="1" applyFont="1" applyFill="1" applyBorder="1" applyAlignment="1">
      <alignment horizontal="center" vertical="center"/>
    </xf>
    <xf numFmtId="3" fontId="8" fillId="8" borderId="60" xfId="1" applyNumberFormat="1" applyFont="1" applyFill="1" applyBorder="1" applyAlignment="1">
      <alignment horizontal="center" vertical="center"/>
    </xf>
    <xf numFmtId="3" fontId="8" fillId="8" borderId="62" xfId="1" applyNumberFormat="1" applyFont="1" applyFill="1" applyBorder="1" applyAlignment="1">
      <alignment horizontal="center" vertical="center"/>
    </xf>
    <xf numFmtId="3" fontId="21" fillId="8" borderId="63" xfId="1" applyNumberFormat="1" applyFont="1" applyFill="1" applyBorder="1" applyAlignment="1">
      <alignment horizontal="center" vertical="center"/>
    </xf>
    <xf numFmtId="3" fontId="10" fillId="9" borderId="7" xfId="2" applyNumberFormat="1" applyFont="1" applyFill="1" applyBorder="1" applyAlignment="1" applyProtection="1">
      <alignment horizontal="right"/>
      <protection locked="0"/>
    </xf>
    <xf numFmtId="3" fontId="10" fillId="9" borderId="7" xfId="2" applyNumberFormat="1" applyFont="1" applyFill="1" applyBorder="1" applyAlignment="1" applyProtection="1">
      <alignment horizontal="center"/>
      <protection locked="0"/>
    </xf>
    <xf numFmtId="3" fontId="10" fillId="9" borderId="3" xfId="2" applyNumberFormat="1" applyFont="1" applyFill="1" applyBorder="1" applyAlignment="1" applyProtection="1">
      <alignment horizontal="left"/>
      <protection locked="0"/>
    </xf>
    <xf numFmtId="0" fontId="8" fillId="11" borderId="40" xfId="1" applyFont="1" applyFill="1" applyBorder="1" applyAlignment="1">
      <alignment horizontal="center" vertical="center"/>
    </xf>
    <xf numFmtId="0" fontId="8" fillId="11" borderId="40" xfId="1" applyFont="1" applyFill="1" applyBorder="1" applyAlignment="1">
      <alignment horizontal="left" vertical="center"/>
    </xf>
    <xf numFmtId="0" fontId="8" fillId="11" borderId="40" xfId="1" applyFont="1" applyFill="1" applyBorder="1" applyAlignment="1">
      <alignment vertical="center" wrapText="1"/>
    </xf>
    <xf numFmtId="3" fontId="23" fillId="11" borderId="11" xfId="1" applyNumberFormat="1" applyFont="1" applyFill="1" applyBorder="1" applyAlignment="1">
      <alignment horizontal="center" vertical="center"/>
    </xf>
    <xf numFmtId="3" fontId="23" fillId="11" borderId="12" xfId="1" applyNumberFormat="1" applyFont="1" applyFill="1" applyBorder="1" applyAlignment="1">
      <alignment horizontal="center" vertical="center"/>
    </xf>
    <xf numFmtId="3" fontId="8" fillId="11" borderId="21" xfId="1" applyNumberFormat="1" applyFont="1" applyFill="1" applyBorder="1" applyAlignment="1">
      <alignment horizontal="center" vertical="center"/>
    </xf>
    <xf numFmtId="3" fontId="8" fillId="11" borderId="13" xfId="1" applyNumberFormat="1" applyFont="1" applyFill="1" applyBorder="1" applyAlignment="1">
      <alignment horizontal="center" vertical="center"/>
    </xf>
    <xf numFmtId="3" fontId="8" fillId="11" borderId="12" xfId="1" applyNumberFormat="1" applyFont="1" applyFill="1" applyBorder="1" applyAlignment="1">
      <alignment horizontal="center" vertical="center"/>
    </xf>
    <xf numFmtId="3" fontId="8" fillId="11" borderId="48" xfId="1" applyNumberFormat="1" applyFont="1" applyFill="1" applyBorder="1" applyAlignment="1">
      <alignment horizontal="center" vertical="center"/>
    </xf>
    <xf numFmtId="3" fontId="24" fillId="11" borderId="64" xfId="1" applyNumberFormat="1" applyFont="1" applyFill="1" applyBorder="1" applyAlignment="1">
      <alignment horizontal="center" vertical="center"/>
    </xf>
    <xf numFmtId="3" fontId="10" fillId="9" borderId="13" xfId="2" applyNumberFormat="1" applyFont="1" applyFill="1" applyBorder="1" applyAlignment="1" applyProtection="1">
      <alignment horizontal="right"/>
      <protection locked="0"/>
    </xf>
    <xf numFmtId="3" fontId="10" fillId="9" borderId="13" xfId="2" applyNumberFormat="1" applyFont="1" applyFill="1" applyBorder="1" applyAlignment="1" applyProtection="1">
      <alignment horizontal="center"/>
      <protection locked="0"/>
    </xf>
    <xf numFmtId="3" fontId="10" fillId="9" borderId="12" xfId="2" applyNumberFormat="1" applyFont="1" applyFill="1" applyBorder="1" applyAlignment="1" applyProtection="1">
      <alignment horizontal="left"/>
      <protection locked="0"/>
    </xf>
    <xf numFmtId="0" fontId="8" fillId="11" borderId="29" xfId="1" applyFont="1" applyFill="1" applyBorder="1" applyAlignment="1">
      <alignment horizontal="center" vertical="center"/>
    </xf>
    <xf numFmtId="0" fontId="8" fillId="11" borderId="29" xfId="1" applyFont="1" applyFill="1" applyBorder="1" applyAlignment="1">
      <alignment horizontal="left" vertical="center"/>
    </xf>
    <xf numFmtId="0" fontId="8" fillId="11" borderId="29" xfId="1" applyFont="1" applyFill="1" applyBorder="1" applyAlignment="1">
      <alignment vertical="center" wrapText="1"/>
    </xf>
    <xf numFmtId="3" fontId="23" fillId="11" borderId="17" xfId="1" applyNumberFormat="1" applyFont="1" applyFill="1" applyBorder="1" applyAlignment="1">
      <alignment horizontal="center" vertical="center"/>
    </xf>
    <xf numFmtId="3" fontId="23" fillId="11" borderId="18" xfId="1" applyNumberFormat="1" applyFont="1" applyFill="1" applyBorder="1" applyAlignment="1">
      <alignment horizontal="center" vertical="center"/>
    </xf>
    <xf numFmtId="3" fontId="8" fillId="11" borderId="65" xfId="1" applyNumberFormat="1" applyFont="1" applyFill="1" applyBorder="1" applyAlignment="1">
      <alignment horizontal="center" vertical="center"/>
    </xf>
    <xf numFmtId="3" fontId="8" fillId="11" borderId="38" xfId="1" applyNumberFormat="1" applyFont="1" applyFill="1" applyBorder="1" applyAlignment="1">
      <alignment horizontal="center" vertical="center"/>
    </xf>
    <xf numFmtId="3" fontId="8" fillId="11" borderId="39" xfId="1" applyNumberFormat="1" applyFont="1" applyFill="1" applyBorder="1" applyAlignment="1">
      <alignment horizontal="center" vertical="center"/>
    </xf>
    <xf numFmtId="3" fontId="8" fillId="11" borderId="66" xfId="1" applyNumberFormat="1" applyFont="1" applyFill="1" applyBorder="1" applyAlignment="1">
      <alignment horizontal="center" vertical="center"/>
    </xf>
    <xf numFmtId="3" fontId="23" fillId="11" borderId="37" xfId="1" applyNumberFormat="1" applyFont="1" applyFill="1" applyBorder="1" applyAlignment="1">
      <alignment horizontal="center" vertical="center"/>
    </xf>
    <xf numFmtId="3" fontId="23" fillId="11" borderId="39" xfId="1" applyNumberFormat="1" applyFont="1" applyFill="1" applyBorder="1" applyAlignment="1">
      <alignment horizontal="center" vertical="center"/>
    </xf>
    <xf numFmtId="3" fontId="24" fillId="11" borderId="36" xfId="1" applyNumberFormat="1" applyFont="1" applyFill="1" applyBorder="1" applyAlignment="1">
      <alignment horizontal="center" vertical="center"/>
    </xf>
    <xf numFmtId="3" fontId="10" fillId="9" borderId="19" xfId="2" applyNumberFormat="1" applyFont="1" applyFill="1" applyBorder="1" applyAlignment="1" applyProtection="1">
      <alignment horizontal="right"/>
      <protection locked="0"/>
    </xf>
    <xf numFmtId="3" fontId="10" fillId="9" borderId="19" xfId="2" applyNumberFormat="1" applyFont="1" applyFill="1" applyBorder="1" applyAlignment="1" applyProtection="1">
      <alignment horizontal="center"/>
      <protection locked="0"/>
    </xf>
    <xf numFmtId="3" fontId="10" fillId="9" borderId="18" xfId="2" applyNumberFormat="1" applyFont="1" applyFill="1" applyBorder="1" applyAlignment="1" applyProtection="1">
      <alignment horizontal="left"/>
      <protection locked="0"/>
    </xf>
    <xf numFmtId="3" fontId="17" fillId="3" borderId="0" xfId="1" applyNumberFormat="1" applyFont="1" applyFill="1" applyAlignment="1">
      <alignment horizontal="center"/>
    </xf>
    <xf numFmtId="3" fontId="16" fillId="3" borderId="0" xfId="1" applyNumberFormat="1" applyFont="1" applyFill="1" applyAlignment="1">
      <alignment horizontal="center"/>
    </xf>
    <xf numFmtId="3" fontId="16" fillId="10" borderId="20" xfId="1" applyNumberFormat="1" applyFont="1" applyFill="1" applyBorder="1" applyAlignment="1" applyProtection="1">
      <alignment horizontal="center" vertical="center"/>
      <protection locked="0"/>
    </xf>
    <xf numFmtId="3" fontId="16" fillId="10" borderId="14" xfId="1" applyNumberFormat="1" applyFont="1" applyFill="1" applyBorder="1" applyAlignment="1" applyProtection="1">
      <alignment horizontal="center" vertical="center"/>
      <protection locked="0"/>
    </xf>
    <xf numFmtId="3" fontId="16" fillId="10" borderId="50" xfId="1" applyNumberFormat="1" applyFont="1" applyFill="1" applyBorder="1" applyAlignment="1" applyProtection="1">
      <alignment horizontal="center" vertical="center"/>
      <protection locked="0"/>
    </xf>
    <xf numFmtId="3" fontId="16" fillId="10" borderId="20" xfId="1" applyNumberFormat="1" applyFont="1" applyFill="1" applyBorder="1" applyAlignment="1" applyProtection="1">
      <alignment horizontal="center" vertical="center"/>
      <protection locked="0"/>
    </xf>
    <xf numFmtId="3" fontId="16" fillId="10" borderId="14" xfId="1" applyNumberFormat="1" applyFont="1" applyFill="1" applyBorder="1" applyAlignment="1" applyProtection="1">
      <alignment horizontal="center" vertical="center"/>
      <protection locked="0"/>
    </xf>
    <xf numFmtId="3" fontId="16" fillId="10" borderId="50" xfId="1" applyNumberFormat="1" applyFont="1" applyFill="1" applyBorder="1" applyAlignment="1" applyProtection="1">
      <alignment horizontal="center" vertical="center"/>
      <protection locked="0"/>
    </xf>
    <xf numFmtId="3" fontId="16" fillId="10" borderId="20" xfId="1" applyNumberFormat="1" applyFont="1" applyFill="1" applyBorder="1" applyAlignment="1" applyProtection="1">
      <alignment horizontal="center" vertical="center"/>
      <protection locked="0"/>
    </xf>
    <xf numFmtId="3" fontId="16" fillId="10" borderId="14" xfId="1" applyNumberFormat="1" applyFont="1" applyFill="1" applyBorder="1" applyAlignment="1" applyProtection="1">
      <alignment horizontal="center" vertical="center"/>
      <protection locked="0"/>
    </xf>
    <xf numFmtId="3" fontId="16" fillId="10" borderId="50" xfId="1" applyNumberFormat="1" applyFont="1" applyFill="1" applyBorder="1" applyAlignment="1" applyProtection="1">
      <alignment horizontal="center" vertical="center"/>
      <protection locked="0"/>
    </xf>
    <xf numFmtId="3" fontId="16" fillId="10" borderId="14" xfId="1" applyNumberFormat="1" applyFont="1" applyFill="1" applyBorder="1" applyAlignment="1" applyProtection="1">
      <alignment horizontal="center" vertical="center"/>
      <protection locked="0"/>
    </xf>
    <xf numFmtId="3" fontId="16" fillId="10" borderId="20" xfId="1" applyNumberFormat="1" applyFont="1" applyFill="1" applyBorder="1" applyAlignment="1" applyProtection="1">
      <alignment horizontal="center" vertical="center"/>
      <protection locked="0"/>
    </xf>
    <xf numFmtId="3" fontId="16" fillId="10" borderId="58" xfId="1" applyNumberFormat="1" applyFont="1" applyFill="1" applyBorder="1" applyAlignment="1" applyProtection="1">
      <alignment horizontal="center" vertical="center"/>
      <protection locked="0"/>
    </xf>
    <xf numFmtId="3" fontId="16" fillId="10" borderId="46" xfId="1" applyNumberFormat="1" applyFont="1" applyFill="1" applyBorder="1" applyAlignment="1" applyProtection="1">
      <alignment horizontal="center" vertical="center"/>
      <protection locked="0"/>
    </xf>
    <xf numFmtId="3" fontId="16" fillId="10" borderId="40" xfId="1" applyNumberFormat="1" applyFont="1" applyFill="1" applyBorder="1" applyAlignment="1" applyProtection="1">
      <alignment horizontal="center" vertical="center"/>
      <protection locked="0"/>
    </xf>
    <xf numFmtId="3" fontId="16" fillId="10" borderId="49" xfId="1" applyNumberFormat="1" applyFont="1" applyFill="1" applyBorder="1" applyAlignment="1" applyProtection="1">
      <alignment horizontal="center" vertical="center"/>
      <protection locked="0"/>
    </xf>
    <xf numFmtId="3" fontId="16" fillId="10" borderId="46" xfId="1" applyNumberFormat="1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/>
    <xf numFmtId="0" fontId="20" fillId="2" borderId="0" xfId="0" applyNumberFormat="1" applyFont="1" applyFill="1" applyAlignment="1" applyProtection="1">
      <alignment horizontal="right"/>
      <protection locked="0"/>
    </xf>
    <xf numFmtId="0" fontId="16" fillId="2" borderId="0" xfId="0" applyNumberFormat="1" applyFont="1" applyFill="1" applyAlignment="1" applyProtection="1">
      <protection locked="0"/>
    </xf>
    <xf numFmtId="49" fontId="16" fillId="2" borderId="0" xfId="0" applyNumberFormat="1" applyFont="1" applyFill="1" applyAlignment="1" applyProtection="1">
      <alignment horizontal="right"/>
      <protection locked="0"/>
    </xf>
    <xf numFmtId="0" fontId="17" fillId="2" borderId="0" xfId="0" applyNumberFormat="1" applyFont="1" applyFill="1" applyAlignment="1" applyProtection="1">
      <alignment horizontal="center"/>
      <protection locked="0"/>
    </xf>
    <xf numFmtId="0" fontId="16" fillId="2" borderId="0" xfId="0" applyFont="1" applyFill="1" applyProtection="1">
      <protection locked="0"/>
    </xf>
    <xf numFmtId="49" fontId="20" fillId="2" borderId="0" xfId="0" applyNumberFormat="1" applyFont="1" applyFill="1" applyAlignment="1" applyProtection="1">
      <alignment horizontal="right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4" borderId="7" xfId="1" applyFont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8" fillId="4" borderId="11" xfId="1" applyFont="1" applyFill="1" applyBorder="1" applyAlignment="1" applyProtection="1">
      <alignment horizontal="center" vertical="center" wrapText="1"/>
    </xf>
    <xf numFmtId="0" fontId="8" fillId="4" borderId="13" xfId="1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 applyProtection="1">
      <alignment horizontal="center" vertical="center" wrapText="1"/>
    </xf>
    <xf numFmtId="0" fontId="8" fillId="4" borderId="8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vertical="center" wrapText="1"/>
    </xf>
    <xf numFmtId="0" fontId="8" fillId="4" borderId="10" xfId="1" applyFont="1" applyFill="1" applyBorder="1" applyAlignment="1" applyProtection="1">
      <alignment horizontal="center" vertical="center" wrapText="1"/>
    </xf>
    <xf numFmtId="0" fontId="8" fillId="4" borderId="14" xfId="1" applyFont="1" applyFill="1" applyBorder="1" applyAlignment="1" applyProtection="1">
      <alignment horizontal="center" vertical="center" wrapText="1"/>
    </xf>
    <xf numFmtId="0" fontId="8" fillId="4" borderId="15" xfId="1" applyFont="1" applyFill="1" applyBorder="1" applyAlignment="1" applyProtection="1">
      <alignment horizontal="center" vertical="center" wrapText="1"/>
    </xf>
    <xf numFmtId="0" fontId="8" fillId="4" borderId="16" xfId="1" applyFont="1" applyFill="1" applyBorder="1" applyAlignment="1" applyProtection="1">
      <alignment horizontal="center" vertical="center" wrapText="1"/>
    </xf>
    <xf numFmtId="2" fontId="8" fillId="4" borderId="2" xfId="1" applyNumberFormat="1" applyFont="1" applyFill="1" applyBorder="1" applyAlignment="1" applyProtection="1">
      <alignment horizontal="center" vertical="center" wrapText="1"/>
    </xf>
    <xf numFmtId="2" fontId="8" fillId="4" borderId="7" xfId="1" applyNumberFormat="1" applyFont="1" applyFill="1" applyBorder="1" applyAlignment="1" applyProtection="1">
      <alignment horizontal="center" vertical="center" wrapText="1"/>
    </xf>
    <xf numFmtId="2" fontId="8" fillId="4" borderId="3" xfId="1" applyNumberFormat="1" applyFont="1" applyFill="1" applyBorder="1" applyAlignment="1" applyProtection="1">
      <alignment horizontal="center" vertical="center" wrapText="1"/>
    </xf>
    <xf numFmtId="0" fontId="10" fillId="4" borderId="11" xfId="1" applyFont="1" applyFill="1" applyBorder="1" applyAlignment="1" applyProtection="1">
      <alignment horizontal="center" vertical="center"/>
    </xf>
    <xf numFmtId="0" fontId="10" fillId="4" borderId="17" xfId="1" applyFont="1" applyFill="1" applyBorder="1" applyAlignment="1" applyProtection="1">
      <alignment horizontal="center" vertical="center"/>
    </xf>
    <xf numFmtId="0" fontId="10" fillId="4" borderId="12" xfId="1" applyFont="1" applyFill="1" applyBorder="1" applyAlignment="1" applyProtection="1">
      <alignment vertical="center"/>
    </xf>
    <xf numFmtId="0" fontId="10" fillId="4" borderId="18" xfId="1" applyFont="1" applyFill="1" applyBorder="1" applyAlignment="1" applyProtection="1">
      <alignment vertical="center"/>
    </xf>
    <xf numFmtId="0" fontId="8" fillId="4" borderId="4" xfId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3" borderId="0" xfId="1" applyFont="1" applyFill="1" applyAlignment="1" applyProtection="1">
      <alignment horizontal="center" vertical="center" wrapText="1"/>
    </xf>
    <xf numFmtId="0" fontId="6" fillId="3" borderId="0" xfId="1" applyFont="1" applyFill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/>
    </xf>
    <xf numFmtId="0" fontId="8" fillId="7" borderId="25" xfId="1" applyFont="1" applyFill="1" applyBorder="1" applyAlignment="1">
      <alignment horizontal="center" vertical="center" wrapText="1"/>
    </xf>
    <xf numFmtId="0" fontId="8" fillId="7" borderId="29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wrapText="1"/>
    </xf>
    <xf numFmtId="0" fontId="6" fillId="3" borderId="0" xfId="1" applyFont="1" applyFill="1" applyBorder="1" applyAlignment="1">
      <alignment horizontal="center" vertical="center"/>
    </xf>
    <xf numFmtId="0" fontId="8" fillId="7" borderId="25" xfId="1" applyFont="1" applyFill="1" applyBorder="1" applyAlignment="1">
      <alignment horizontal="center" vertical="center"/>
    </xf>
    <xf numFmtId="0" fontId="8" fillId="7" borderId="29" xfId="1" applyFont="1" applyFill="1" applyBorder="1" applyAlignment="1">
      <alignment horizontal="center" vertical="center"/>
    </xf>
    <xf numFmtId="3" fontId="8" fillId="7" borderId="8" xfId="1" applyNumberFormat="1" applyFont="1" applyFill="1" applyBorder="1" applyAlignment="1">
      <alignment horizontal="center" vertical="center" wrapText="1"/>
    </xf>
    <xf numFmtId="3" fontId="8" fillId="7" borderId="9" xfId="1" applyNumberFormat="1" applyFont="1" applyFill="1" applyBorder="1" applyAlignment="1">
      <alignment horizontal="center" vertical="center" wrapText="1"/>
    </xf>
    <xf numFmtId="3" fontId="8" fillId="7" borderId="10" xfId="1" applyNumberFormat="1" applyFont="1" applyFill="1" applyBorder="1" applyAlignment="1">
      <alignment horizontal="center" vertical="center" wrapText="1"/>
    </xf>
    <xf numFmtId="0" fontId="8" fillId="7" borderId="25" xfId="1" applyFont="1" applyFill="1" applyBorder="1" applyAlignment="1">
      <alignment horizontal="left" vertical="center" wrapText="1"/>
    </xf>
    <xf numFmtId="0" fontId="8" fillId="7" borderId="29" xfId="1" applyFont="1" applyFill="1" applyBorder="1" applyAlignment="1">
      <alignment horizontal="left" vertical="center" wrapText="1"/>
    </xf>
    <xf numFmtId="0" fontId="8" fillId="7" borderId="26" xfId="1" applyFont="1" applyFill="1" applyBorder="1" applyAlignment="1">
      <alignment horizontal="center" vertical="center" wrapText="1"/>
    </xf>
    <xf numFmtId="0" fontId="8" fillId="7" borderId="27" xfId="1" applyFont="1" applyFill="1" applyBorder="1" applyAlignment="1">
      <alignment horizontal="center" vertical="center" wrapText="1"/>
    </xf>
    <xf numFmtId="0" fontId="8" fillId="7" borderId="28" xfId="1" applyFont="1" applyFill="1" applyBorder="1" applyAlignment="1">
      <alignment horizontal="center" vertical="center" wrapText="1"/>
    </xf>
    <xf numFmtId="0" fontId="21" fillId="7" borderId="25" xfId="1" applyFont="1" applyFill="1" applyBorder="1" applyAlignment="1">
      <alignment horizontal="center" vertical="center" textRotation="90" wrapText="1"/>
    </xf>
    <xf numFmtId="0" fontId="21" fillId="7" borderId="29" xfId="1" applyFont="1" applyFill="1" applyBorder="1" applyAlignment="1">
      <alignment horizontal="center" vertical="center" textRotation="90" wrapText="1"/>
    </xf>
    <xf numFmtId="0" fontId="20" fillId="7" borderId="25" xfId="1" applyFont="1" applyFill="1" applyBorder="1" applyAlignment="1">
      <alignment horizontal="center" vertical="center" wrapText="1"/>
    </xf>
    <xf numFmtId="0" fontId="20" fillId="7" borderId="29" xfId="1" applyFont="1" applyFill="1" applyBorder="1" applyAlignment="1">
      <alignment horizontal="center" vertical="center" wrapText="1"/>
    </xf>
    <xf numFmtId="0" fontId="20" fillId="7" borderId="26" xfId="1" applyFont="1" applyFill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0" fontId="20" fillId="7" borderId="28" xfId="1" applyFont="1" applyFill="1" applyBorder="1" applyAlignment="1">
      <alignment horizontal="center" vertical="center" wrapText="1"/>
    </xf>
  </cellXfs>
  <cellStyles count="53">
    <cellStyle name="Accent1 - 20%" xfId="7"/>
    <cellStyle name="Accent1 - 40%" xfId="8"/>
    <cellStyle name="Accent1 - 60%" xfId="9"/>
    <cellStyle name="Accent2 - 20%" xfId="10"/>
    <cellStyle name="Accent2 - 40%" xfId="11"/>
    <cellStyle name="Accent2 - 60%" xfId="12"/>
    <cellStyle name="Accent3 - 20%" xfId="13"/>
    <cellStyle name="Accent3 - 40%" xfId="14"/>
    <cellStyle name="Accent3 - 60%" xfId="15"/>
    <cellStyle name="Accent4 - 20%" xfId="16"/>
    <cellStyle name="Accent4 - 40%" xfId="17"/>
    <cellStyle name="Accent4 - 60%" xfId="18"/>
    <cellStyle name="Accent5 - 20%" xfId="19"/>
    <cellStyle name="Accent5 - 40%" xfId="20"/>
    <cellStyle name="Accent5 - 60%" xfId="21"/>
    <cellStyle name="Accent6 - 20%" xfId="22"/>
    <cellStyle name="Accent6 - 40%" xfId="23"/>
    <cellStyle name="Accent6 - 60%" xfId="24"/>
    <cellStyle name="Blue" xfId="25"/>
    <cellStyle name="Choice" xfId="26"/>
    <cellStyle name="Closed" xfId="27"/>
    <cellStyle name="Comma 2" xfId="43"/>
    <cellStyle name="Comma 2 2" xfId="46"/>
    <cellStyle name="Comma 3" xfId="45"/>
    <cellStyle name="Comma 4" xfId="52"/>
    <cellStyle name="Emphasis 1" xfId="28"/>
    <cellStyle name="Emphasis 2" xfId="29"/>
    <cellStyle name="Emphasis 3" xfId="30"/>
    <cellStyle name="Green" xfId="31"/>
    <cellStyle name="Grey" xfId="32"/>
    <cellStyle name="Hyperlink 2" xfId="33"/>
    <cellStyle name="Koloni" xfId="34"/>
    <cellStyle name="Normal" xfId="0" builtinId="0"/>
    <cellStyle name="Normal 2" xfId="3"/>
    <cellStyle name="Normal 3" xfId="1"/>
    <cellStyle name="Normal 4" xfId="44"/>
    <cellStyle name="Normal 5" xfId="2"/>
    <cellStyle name="Normal 6" xfId="49"/>
    <cellStyle name="Normal 6 2" xfId="51"/>
    <cellStyle name="Normal 7" xfId="50"/>
    <cellStyle name="Normal 8" xfId="5"/>
    <cellStyle name="Percent" xfId="4" builtinId="5"/>
    <cellStyle name="Percent 2" xfId="35"/>
    <cellStyle name="Percent 3" xfId="36"/>
    <cellStyle name="Percent 4" xfId="37"/>
    <cellStyle name="Percent 5" xfId="42"/>
    <cellStyle name="Percent 6" xfId="47"/>
    <cellStyle name="Percent 7" xfId="48"/>
    <cellStyle name="Percent 8" xfId="6"/>
    <cellStyle name="Sheet Title" xfId="38"/>
    <cellStyle name="White" xfId="39"/>
    <cellStyle name="Zaglavie" xfId="40"/>
    <cellStyle name="Нормален 3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likont\formail\Users\dk-agyur\Desktop\BP%6017-21\BP_model-2017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likont\formail\BP%202015-2021_april\Zabelevki_21.06\Razgrad%20-%20BP%6017-%6021_06.2016\Razgrad%20-%20BP%6017-%6021_VS_Dr.ViKO_30.06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"/>
      <sheetName val="1. Анкетна карта"/>
      <sheetName val="2. Променливи"/>
      <sheetName val="3. Показатели за качество"/>
      <sheetName val="4. Отчет и прогн. потребление"/>
      <sheetName val="5. Персонал"/>
      <sheetName val="6. Ел.Енергия"/>
      <sheetName val="7. Утайки от ПСОВ"/>
      <sheetName val="8. Ремонтна програма"/>
      <sheetName val="9.Инвестиционна програма"/>
      <sheetName val="10. Финансиране на ИП"/>
      <sheetName val="11. Амортиз. план"/>
      <sheetName val="11.1.Амортиз.нови активи"/>
      <sheetName val="11.2. Нови активи отч.год."/>
      <sheetName val="12. Разходи"/>
      <sheetName val="12.1.Разходи-увелич.и нам."/>
      <sheetName val="13. Соц. поносимост"/>
      <sheetName val="14. ОПР"/>
      <sheetName val="15. ОПП"/>
      <sheetName val="16. Необходими приходи"/>
      <sheetName val="17. РБА"/>
      <sheetName val="18. OK"/>
      <sheetName val="19. HB"/>
      <sheetName val="20.Цени за дост.,отв. и преч."/>
      <sheetName val="Пояснения"/>
    </sheetNames>
    <sheetDataSet>
      <sheetData sheetId="0">
        <row r="12">
          <cell r="G12" t="str">
            <v>2015 г.</v>
          </cell>
        </row>
        <row r="13">
          <cell r="G13" t="str">
            <v>2016 г.</v>
          </cell>
        </row>
        <row r="14">
          <cell r="G14" t="str">
            <v>2017 г.</v>
          </cell>
        </row>
        <row r="15">
          <cell r="G15" t="str">
            <v>2018 г.</v>
          </cell>
        </row>
        <row r="16">
          <cell r="G16" t="str">
            <v>2019 г.</v>
          </cell>
        </row>
        <row r="17">
          <cell r="G17" t="str">
            <v>2020 г.</v>
          </cell>
        </row>
        <row r="18">
          <cell r="G18" t="str">
            <v>2021 г.</v>
          </cell>
        </row>
      </sheetData>
      <sheetData sheetId="1">
        <row r="3">
          <cell r="A3" t="str">
            <v xml:space="preserve">на , гр.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"/>
      <sheetName val="1. Анкетна карта"/>
      <sheetName val="2. Променливи"/>
      <sheetName val="3. Показатели за качество"/>
      <sheetName val="4. Отчет и прогн. потребление"/>
      <sheetName val="5. Персонал"/>
      <sheetName val="6. Ел.Енергия"/>
      <sheetName val="6."/>
      <sheetName val="7. Утайки от ПСОВ"/>
      <sheetName val="8. Ремонтна програма"/>
      <sheetName val="9.Инвестиционна програма"/>
      <sheetName val="10. Финансиране на ИП"/>
      <sheetName val="11. Амортиз. план"/>
      <sheetName val="11.1.Амортиз.нови активи"/>
      <sheetName val="11.2. Нови активи отч.год."/>
      <sheetName val="12. Разходи"/>
      <sheetName val="12.1.Разходи-увелич.и нам."/>
      <sheetName val="13. Соц. поносимост"/>
      <sheetName val="14. ОПР"/>
      <sheetName val="15. ОПП"/>
      <sheetName val="16. Необходими приходи"/>
      <sheetName val="17. РБА"/>
      <sheetName val="18. OK"/>
      <sheetName val="19. HB"/>
      <sheetName val="20.Цени за дост.,отв. и преч."/>
      <sheetName val="Пояснения"/>
    </sheetNames>
    <sheetDataSet>
      <sheetData sheetId="0" refreshError="1">
        <row r="12">
          <cell r="G12" t="str">
            <v>2015 г.</v>
          </cell>
        </row>
        <row r="13">
          <cell r="G13" t="str">
            <v>2016 г.</v>
          </cell>
        </row>
        <row r="14">
          <cell r="G14" t="str">
            <v>2017 г.</v>
          </cell>
        </row>
        <row r="15">
          <cell r="G15" t="str">
            <v>2018 г.</v>
          </cell>
        </row>
        <row r="16">
          <cell r="G16" t="str">
            <v>2019 г.</v>
          </cell>
        </row>
        <row r="17">
          <cell r="G17" t="str">
            <v>2020 г.</v>
          </cell>
        </row>
        <row r="18">
          <cell r="G18" t="str">
            <v>2021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1"/>
  <sheetViews>
    <sheetView view="pageBreakPreview" topLeftCell="A11" zoomScaleNormal="100" zoomScaleSheetLayoutView="100" workbookViewId="0">
      <selection activeCell="AU35" sqref="AU35"/>
    </sheetView>
  </sheetViews>
  <sheetFormatPr defaultRowHeight="15"/>
  <cols>
    <col min="1" max="1" width="4.42578125" style="56" customWidth="1"/>
    <col min="2" max="2" width="58.7109375" style="5" customWidth="1"/>
    <col min="3" max="9" width="8.28515625" style="56" customWidth="1"/>
    <col min="10" max="44" width="8.28515625" style="5" customWidth="1"/>
    <col min="45" max="51" width="8.28515625" style="57" customWidth="1"/>
    <col min="52" max="16384" width="9.140625" style="5"/>
  </cols>
  <sheetData>
    <row r="1" spans="1:5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0</v>
      </c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4"/>
      <c r="AZ1" s="2"/>
      <c r="BA1" s="2"/>
      <c r="BB1" s="2"/>
      <c r="BC1" s="2"/>
    </row>
    <row r="2" spans="1:55" ht="18.75" customHeight="1">
      <c r="A2" s="326" t="s">
        <v>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2"/>
      <c r="BA2" s="2"/>
      <c r="BB2" s="2"/>
      <c r="BC2" s="2"/>
    </row>
    <row r="3" spans="1:55" ht="18.75" customHeight="1">
      <c r="A3" s="326" t="s">
        <v>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7"/>
      <c r="BA3" s="7"/>
      <c r="BB3" s="7"/>
      <c r="BC3" s="7"/>
    </row>
    <row r="4" spans="1:55" ht="15.75" customHeight="1">
      <c r="A4" s="327" t="s">
        <v>132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"/>
      <c r="BA4" s="2"/>
      <c r="BB4" s="2"/>
      <c r="BC4" s="2"/>
    </row>
    <row r="5" spans="1:55" ht="15.75" customHeight="1">
      <c r="A5" s="327" t="s">
        <v>22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2"/>
      <c r="BA5" s="2"/>
      <c r="BB5" s="2"/>
      <c r="BC5" s="2"/>
    </row>
    <row r="6" spans="1:55" ht="15.75" thickBot="1">
      <c r="A6" s="328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"/>
      <c r="AT6" s="3"/>
      <c r="AU6" s="3"/>
      <c r="AV6" s="3"/>
      <c r="AW6" s="3"/>
      <c r="AX6" s="9"/>
      <c r="AY6" s="9"/>
      <c r="AZ6" s="2"/>
      <c r="BA6" s="2"/>
      <c r="BB6" s="2"/>
      <c r="BC6" s="2"/>
    </row>
    <row r="7" spans="1:55" ht="23.25" customHeight="1" thickBot="1">
      <c r="A7" s="304" t="s">
        <v>3</v>
      </c>
      <c r="B7" s="306" t="s">
        <v>4</v>
      </c>
      <c r="C7" s="323" t="s">
        <v>5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5"/>
      <c r="X7" s="304" t="s">
        <v>6</v>
      </c>
      <c r="Y7" s="305"/>
      <c r="Z7" s="305"/>
      <c r="AA7" s="305"/>
      <c r="AB7" s="305"/>
      <c r="AC7" s="305"/>
      <c r="AD7" s="306"/>
      <c r="AE7" s="304" t="s">
        <v>7</v>
      </c>
      <c r="AF7" s="305"/>
      <c r="AG7" s="305"/>
      <c r="AH7" s="305"/>
      <c r="AI7" s="305"/>
      <c r="AJ7" s="305"/>
      <c r="AK7" s="306"/>
      <c r="AL7" s="304" t="s">
        <v>8</v>
      </c>
      <c r="AM7" s="305"/>
      <c r="AN7" s="305"/>
      <c r="AO7" s="305"/>
      <c r="AP7" s="305"/>
      <c r="AQ7" s="305"/>
      <c r="AR7" s="306"/>
      <c r="AS7" s="310" t="s">
        <v>9</v>
      </c>
      <c r="AT7" s="311"/>
      <c r="AU7" s="311"/>
      <c r="AV7" s="311"/>
      <c r="AW7" s="311"/>
      <c r="AX7" s="311"/>
      <c r="AY7" s="312"/>
      <c r="AZ7" s="7"/>
      <c r="BA7" s="7"/>
      <c r="BB7" s="7"/>
      <c r="BC7" s="7"/>
    </row>
    <row r="8" spans="1:55" ht="23.25" customHeight="1">
      <c r="A8" s="319"/>
      <c r="B8" s="321"/>
      <c r="C8" s="316" t="s">
        <v>10</v>
      </c>
      <c r="D8" s="317"/>
      <c r="E8" s="317"/>
      <c r="F8" s="317"/>
      <c r="G8" s="317"/>
      <c r="H8" s="317"/>
      <c r="I8" s="318"/>
      <c r="J8" s="316" t="s">
        <v>11</v>
      </c>
      <c r="K8" s="317"/>
      <c r="L8" s="317"/>
      <c r="M8" s="317"/>
      <c r="N8" s="317"/>
      <c r="O8" s="317"/>
      <c r="P8" s="318"/>
      <c r="Q8" s="316" t="s">
        <v>12</v>
      </c>
      <c r="R8" s="317"/>
      <c r="S8" s="317"/>
      <c r="T8" s="317"/>
      <c r="U8" s="317"/>
      <c r="V8" s="317"/>
      <c r="W8" s="318"/>
      <c r="X8" s="307"/>
      <c r="Y8" s="308"/>
      <c r="Z8" s="308"/>
      <c r="AA8" s="308"/>
      <c r="AB8" s="308"/>
      <c r="AC8" s="308"/>
      <c r="AD8" s="309"/>
      <c r="AE8" s="307"/>
      <c r="AF8" s="308"/>
      <c r="AG8" s="308"/>
      <c r="AH8" s="308"/>
      <c r="AI8" s="308"/>
      <c r="AJ8" s="308"/>
      <c r="AK8" s="309"/>
      <c r="AL8" s="307"/>
      <c r="AM8" s="308"/>
      <c r="AN8" s="308"/>
      <c r="AO8" s="308"/>
      <c r="AP8" s="308"/>
      <c r="AQ8" s="308"/>
      <c r="AR8" s="309"/>
      <c r="AS8" s="313"/>
      <c r="AT8" s="314"/>
      <c r="AU8" s="314"/>
      <c r="AV8" s="314"/>
      <c r="AW8" s="314"/>
      <c r="AX8" s="314"/>
      <c r="AY8" s="315"/>
      <c r="AZ8" s="7"/>
      <c r="BA8" s="7"/>
      <c r="BB8" s="7"/>
      <c r="BC8" s="7"/>
    </row>
    <row r="9" spans="1:55" ht="23.25" customHeight="1" thickBot="1">
      <c r="A9" s="320"/>
      <c r="B9" s="322"/>
      <c r="C9" s="10" t="str">
        <f>'[1]Приложение '!G12</f>
        <v>2015 г.</v>
      </c>
      <c r="D9" s="11" t="str">
        <f>'[1]Приложение '!G13</f>
        <v>2016 г.</v>
      </c>
      <c r="E9" s="11" t="str">
        <f>'[1]Приложение '!G14</f>
        <v>2017 г.</v>
      </c>
      <c r="F9" s="11" t="str">
        <f>'[1]Приложение '!G15</f>
        <v>2018 г.</v>
      </c>
      <c r="G9" s="11" t="str">
        <f>'[1]Приложение '!G16</f>
        <v>2019 г.</v>
      </c>
      <c r="H9" s="11" t="str">
        <f>'[1]Приложение '!G17</f>
        <v>2020 г.</v>
      </c>
      <c r="I9" s="12" t="str">
        <f>'[1]Приложение '!G18</f>
        <v>2021 г.</v>
      </c>
      <c r="J9" s="13" t="str">
        <f t="shared" ref="J9:AR9" si="0">C9</f>
        <v>2015 г.</v>
      </c>
      <c r="K9" s="14" t="str">
        <f t="shared" si="0"/>
        <v>2016 г.</v>
      </c>
      <c r="L9" s="14" t="str">
        <f t="shared" si="0"/>
        <v>2017 г.</v>
      </c>
      <c r="M9" s="14" t="str">
        <f t="shared" si="0"/>
        <v>2018 г.</v>
      </c>
      <c r="N9" s="14" t="str">
        <f t="shared" si="0"/>
        <v>2019 г.</v>
      </c>
      <c r="O9" s="14" t="str">
        <f t="shared" si="0"/>
        <v>2020 г.</v>
      </c>
      <c r="P9" s="15" t="str">
        <f t="shared" si="0"/>
        <v>2021 г.</v>
      </c>
      <c r="Q9" s="13" t="str">
        <f t="shared" si="0"/>
        <v>2015 г.</v>
      </c>
      <c r="R9" s="14" t="str">
        <f t="shared" si="0"/>
        <v>2016 г.</v>
      </c>
      <c r="S9" s="14" t="str">
        <f t="shared" si="0"/>
        <v>2017 г.</v>
      </c>
      <c r="T9" s="14" t="str">
        <f t="shared" si="0"/>
        <v>2018 г.</v>
      </c>
      <c r="U9" s="14" t="str">
        <f t="shared" si="0"/>
        <v>2019 г.</v>
      </c>
      <c r="V9" s="14" t="str">
        <f t="shared" si="0"/>
        <v>2020 г.</v>
      </c>
      <c r="W9" s="15" t="str">
        <f t="shared" si="0"/>
        <v>2021 г.</v>
      </c>
      <c r="X9" s="13" t="str">
        <f t="shared" si="0"/>
        <v>2015 г.</v>
      </c>
      <c r="Y9" s="14" t="str">
        <f t="shared" si="0"/>
        <v>2016 г.</v>
      </c>
      <c r="Z9" s="14" t="str">
        <f t="shared" si="0"/>
        <v>2017 г.</v>
      </c>
      <c r="AA9" s="14" t="str">
        <f t="shared" si="0"/>
        <v>2018 г.</v>
      </c>
      <c r="AB9" s="14" t="str">
        <f t="shared" si="0"/>
        <v>2019 г.</v>
      </c>
      <c r="AC9" s="14" t="str">
        <f t="shared" si="0"/>
        <v>2020 г.</v>
      </c>
      <c r="AD9" s="15" t="str">
        <f t="shared" si="0"/>
        <v>2021 г.</v>
      </c>
      <c r="AE9" s="13" t="str">
        <f t="shared" si="0"/>
        <v>2015 г.</v>
      </c>
      <c r="AF9" s="14" t="str">
        <f t="shared" si="0"/>
        <v>2016 г.</v>
      </c>
      <c r="AG9" s="14" t="str">
        <f t="shared" si="0"/>
        <v>2017 г.</v>
      </c>
      <c r="AH9" s="14" t="str">
        <f t="shared" si="0"/>
        <v>2018 г.</v>
      </c>
      <c r="AI9" s="14" t="str">
        <f t="shared" si="0"/>
        <v>2019 г.</v>
      </c>
      <c r="AJ9" s="14" t="str">
        <f t="shared" si="0"/>
        <v>2020 г.</v>
      </c>
      <c r="AK9" s="15" t="str">
        <f t="shared" si="0"/>
        <v>2021 г.</v>
      </c>
      <c r="AL9" s="13" t="str">
        <f t="shared" si="0"/>
        <v>2015 г.</v>
      </c>
      <c r="AM9" s="14" t="str">
        <f t="shared" si="0"/>
        <v>2016 г.</v>
      </c>
      <c r="AN9" s="14" t="str">
        <f t="shared" si="0"/>
        <v>2017 г.</v>
      </c>
      <c r="AO9" s="14" t="str">
        <f t="shared" si="0"/>
        <v>2018 г.</v>
      </c>
      <c r="AP9" s="14" t="str">
        <f t="shared" si="0"/>
        <v>2019 г.</v>
      </c>
      <c r="AQ9" s="14" t="str">
        <f t="shared" si="0"/>
        <v>2020 г.</v>
      </c>
      <c r="AR9" s="15" t="str">
        <f t="shared" si="0"/>
        <v>2021 г.</v>
      </c>
      <c r="AS9" s="13" t="str">
        <f t="shared" ref="AS9:AY9" si="1">X9</f>
        <v>2015 г.</v>
      </c>
      <c r="AT9" s="14" t="str">
        <f t="shared" si="1"/>
        <v>2016 г.</v>
      </c>
      <c r="AU9" s="14" t="str">
        <f t="shared" si="1"/>
        <v>2017 г.</v>
      </c>
      <c r="AV9" s="14" t="str">
        <f t="shared" si="1"/>
        <v>2018 г.</v>
      </c>
      <c r="AW9" s="14" t="str">
        <f t="shared" si="1"/>
        <v>2019 г.</v>
      </c>
      <c r="AX9" s="14" t="str">
        <f t="shared" si="1"/>
        <v>2020 г.</v>
      </c>
      <c r="AY9" s="15" t="str">
        <f t="shared" si="1"/>
        <v>2021 г.</v>
      </c>
      <c r="AZ9" s="7"/>
      <c r="BA9" s="7"/>
      <c r="BB9" s="7"/>
      <c r="BC9" s="7"/>
    </row>
    <row r="10" spans="1:55" s="21" customFormat="1" ht="13.5" thickBot="1">
      <c r="A10" s="16"/>
      <c r="B10" s="17" t="s">
        <v>133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9"/>
      <c r="AT10" s="19"/>
      <c r="AU10" s="19"/>
      <c r="AV10" s="19"/>
      <c r="AW10" s="19"/>
      <c r="AX10" s="19"/>
      <c r="AY10" s="19"/>
      <c r="AZ10" s="20"/>
      <c r="BA10" s="20"/>
      <c r="BB10" s="20"/>
      <c r="BC10" s="20"/>
    </row>
    <row r="11" spans="1:55" s="30" customFormat="1" ht="20.25" customHeight="1">
      <c r="A11" s="22">
        <v>1</v>
      </c>
      <c r="B11" s="23" t="s">
        <v>13</v>
      </c>
      <c r="C11" s="24"/>
      <c r="D11" s="25"/>
      <c r="E11" s="25"/>
      <c r="F11" s="25"/>
      <c r="G11" s="25"/>
      <c r="H11" s="25"/>
      <c r="I11" s="26"/>
      <c r="J11" s="27"/>
      <c r="K11" s="28"/>
      <c r="L11" s="28"/>
      <c r="M11" s="28"/>
      <c r="N11" s="28"/>
      <c r="O11" s="28"/>
      <c r="P11" s="29"/>
      <c r="Q11" s="27"/>
      <c r="R11" s="28"/>
      <c r="S11" s="28"/>
      <c r="T11" s="28"/>
      <c r="U11" s="28"/>
      <c r="V11" s="28"/>
      <c r="W11" s="29"/>
      <c r="X11" s="27"/>
      <c r="Y11" s="28"/>
      <c r="Z11" s="28"/>
      <c r="AA11" s="28"/>
      <c r="AB11" s="28"/>
      <c r="AC11" s="28"/>
      <c r="AD11" s="29"/>
      <c r="AE11" s="27"/>
      <c r="AF11" s="28"/>
      <c r="AG11" s="28"/>
      <c r="AH11" s="28"/>
      <c r="AI11" s="28"/>
      <c r="AJ11" s="28"/>
      <c r="AK11" s="29"/>
      <c r="AL11" s="27"/>
      <c r="AM11" s="28"/>
      <c r="AN11" s="28"/>
      <c r="AO11" s="28"/>
      <c r="AP11" s="28"/>
      <c r="AQ11" s="28"/>
      <c r="AR11" s="29"/>
      <c r="AS11" s="27"/>
      <c r="AT11" s="28"/>
      <c r="AU11" s="28"/>
      <c r="AV11" s="28"/>
      <c r="AW11" s="28"/>
      <c r="AX11" s="28"/>
      <c r="AY11" s="29"/>
      <c r="AZ11" s="7"/>
      <c r="BA11" s="7"/>
      <c r="BB11" s="7"/>
      <c r="BC11" s="7"/>
    </row>
    <row r="12" spans="1:55" s="43" customFormat="1" ht="20.25" customHeight="1">
      <c r="A12" s="31" t="s">
        <v>14</v>
      </c>
      <c r="B12" s="32" t="s">
        <v>15</v>
      </c>
      <c r="C12" s="33">
        <v>225</v>
      </c>
      <c r="D12" s="34">
        <v>230</v>
      </c>
      <c r="E12" s="34">
        <v>228</v>
      </c>
      <c r="F12" s="34">
        <v>228</v>
      </c>
      <c r="G12" s="34">
        <v>228</v>
      </c>
      <c r="H12" s="34">
        <v>228</v>
      </c>
      <c r="I12" s="34">
        <v>227</v>
      </c>
      <c r="J12" s="33">
        <v>13</v>
      </c>
      <c r="K12" s="33">
        <v>13</v>
      </c>
      <c r="L12" s="33">
        <v>13</v>
      </c>
      <c r="M12" s="33">
        <v>13</v>
      </c>
      <c r="N12" s="33">
        <v>14</v>
      </c>
      <c r="O12" s="33">
        <v>14</v>
      </c>
      <c r="P12" s="33">
        <v>14</v>
      </c>
      <c r="Q12" s="33">
        <v>36</v>
      </c>
      <c r="R12" s="34">
        <v>38</v>
      </c>
      <c r="S12" s="34">
        <v>39</v>
      </c>
      <c r="T12" s="34">
        <v>39</v>
      </c>
      <c r="U12" s="34">
        <v>39</v>
      </c>
      <c r="V12" s="34">
        <v>39</v>
      </c>
      <c r="W12" s="34">
        <v>39</v>
      </c>
      <c r="X12" s="33">
        <v>6</v>
      </c>
      <c r="Y12" s="33">
        <v>6</v>
      </c>
      <c r="Z12" s="33">
        <v>6</v>
      </c>
      <c r="AA12" s="33">
        <v>6</v>
      </c>
      <c r="AB12" s="33">
        <v>6</v>
      </c>
      <c r="AC12" s="33">
        <v>6</v>
      </c>
      <c r="AD12" s="33">
        <v>6</v>
      </c>
      <c r="AE12" s="36"/>
      <c r="AF12" s="37"/>
      <c r="AG12" s="37"/>
      <c r="AH12" s="37"/>
      <c r="AI12" s="37"/>
      <c r="AJ12" s="37"/>
      <c r="AK12" s="37"/>
      <c r="AL12" s="36"/>
      <c r="AM12" s="37"/>
      <c r="AN12" s="37"/>
      <c r="AO12" s="37"/>
      <c r="AP12" s="37"/>
      <c r="AQ12" s="37"/>
      <c r="AR12" s="38"/>
      <c r="AS12" s="39">
        <f>C12+J12+Q12+X12+AE12+AL12</f>
        <v>280</v>
      </c>
      <c r="AT12" s="40">
        <f t="shared" ref="AT12:AY15" si="2">D12+K12+R12+Y12+AF12+AM12</f>
        <v>287</v>
      </c>
      <c r="AU12" s="40">
        <f t="shared" si="2"/>
        <v>286</v>
      </c>
      <c r="AV12" s="40">
        <f t="shared" si="2"/>
        <v>286</v>
      </c>
      <c r="AW12" s="40">
        <f t="shared" si="2"/>
        <v>287</v>
      </c>
      <c r="AX12" s="40">
        <f t="shared" si="2"/>
        <v>287</v>
      </c>
      <c r="AY12" s="41">
        <f t="shared" si="2"/>
        <v>286</v>
      </c>
      <c r="AZ12" s="42"/>
      <c r="BA12" s="42"/>
      <c r="BB12" s="42"/>
      <c r="BC12" s="42"/>
    </row>
    <row r="13" spans="1:55" s="43" customFormat="1" ht="20.25" customHeight="1">
      <c r="A13" s="44" t="s">
        <v>16</v>
      </c>
      <c r="B13" s="32" t="s">
        <v>17</v>
      </c>
      <c r="C13" s="33"/>
      <c r="D13" s="34"/>
      <c r="E13" s="34"/>
      <c r="F13" s="34"/>
      <c r="G13" s="34"/>
      <c r="H13" s="34"/>
      <c r="I13" s="34"/>
      <c r="J13" s="33"/>
      <c r="K13" s="33"/>
      <c r="L13" s="33"/>
      <c r="M13" s="33"/>
      <c r="N13" s="33"/>
      <c r="O13" s="33"/>
      <c r="P13" s="33"/>
      <c r="Q13" s="33"/>
      <c r="R13" s="34"/>
      <c r="S13" s="34"/>
      <c r="T13" s="34"/>
      <c r="U13" s="34"/>
      <c r="V13" s="34"/>
      <c r="W13" s="34"/>
      <c r="X13" s="33"/>
      <c r="Y13" s="33"/>
      <c r="Z13" s="33"/>
      <c r="AA13" s="33"/>
      <c r="AB13" s="33"/>
      <c r="AC13" s="33"/>
      <c r="AD13" s="33"/>
      <c r="AE13" s="36"/>
      <c r="AF13" s="37"/>
      <c r="AG13" s="37"/>
      <c r="AH13" s="37"/>
      <c r="AI13" s="37"/>
      <c r="AJ13" s="37"/>
      <c r="AK13" s="37"/>
      <c r="AL13" s="36"/>
      <c r="AM13" s="37"/>
      <c r="AN13" s="37"/>
      <c r="AO13" s="37"/>
      <c r="AP13" s="37"/>
      <c r="AQ13" s="37"/>
      <c r="AR13" s="38"/>
      <c r="AS13" s="39">
        <f t="shared" ref="AS13:AS14" si="3">C13+J13+Q13+X13+AE13+AL13</f>
        <v>0</v>
      </c>
      <c r="AT13" s="40">
        <f>D13+K13+R13+Y13+AF13+AM13</f>
        <v>0</v>
      </c>
      <c r="AU13" s="40">
        <f t="shared" si="2"/>
        <v>0</v>
      </c>
      <c r="AV13" s="40">
        <f t="shared" si="2"/>
        <v>0</v>
      </c>
      <c r="AW13" s="40">
        <f t="shared" si="2"/>
        <v>0</v>
      </c>
      <c r="AX13" s="40">
        <f t="shared" si="2"/>
        <v>0</v>
      </c>
      <c r="AY13" s="41">
        <f t="shared" si="2"/>
        <v>0</v>
      </c>
      <c r="AZ13" s="42"/>
      <c r="BA13" s="42"/>
      <c r="BB13" s="42"/>
      <c r="BC13" s="42"/>
    </row>
    <row r="14" spans="1:55" s="43" customFormat="1" ht="20.25" customHeight="1">
      <c r="A14" s="44" t="s">
        <v>18</v>
      </c>
      <c r="B14" s="45" t="s">
        <v>19</v>
      </c>
      <c r="C14" s="33">
        <v>229</v>
      </c>
      <c r="D14" s="34">
        <v>230</v>
      </c>
      <c r="E14" s="34">
        <v>230</v>
      </c>
      <c r="F14" s="34">
        <v>230</v>
      </c>
      <c r="G14" s="34">
        <v>230</v>
      </c>
      <c r="H14" s="34">
        <v>230</v>
      </c>
      <c r="I14" s="34">
        <v>230</v>
      </c>
      <c r="J14" s="33">
        <v>13</v>
      </c>
      <c r="K14" s="33">
        <v>13</v>
      </c>
      <c r="L14" s="33">
        <v>13</v>
      </c>
      <c r="M14" s="33">
        <v>13</v>
      </c>
      <c r="N14" s="33">
        <v>14</v>
      </c>
      <c r="O14" s="33">
        <v>14</v>
      </c>
      <c r="P14" s="33">
        <v>14</v>
      </c>
      <c r="Q14" s="33">
        <v>39</v>
      </c>
      <c r="R14" s="34">
        <v>39</v>
      </c>
      <c r="S14" s="34">
        <v>39</v>
      </c>
      <c r="T14" s="34">
        <v>39</v>
      </c>
      <c r="U14" s="34">
        <v>39</v>
      </c>
      <c r="V14" s="34">
        <v>39</v>
      </c>
      <c r="W14" s="34">
        <v>39</v>
      </c>
      <c r="X14" s="33">
        <v>6</v>
      </c>
      <c r="Y14" s="33">
        <v>6</v>
      </c>
      <c r="Z14" s="33">
        <v>6</v>
      </c>
      <c r="AA14" s="33">
        <v>6</v>
      </c>
      <c r="AB14" s="33">
        <v>6</v>
      </c>
      <c r="AC14" s="33">
        <v>6</v>
      </c>
      <c r="AD14" s="33">
        <v>6</v>
      </c>
      <c r="AE14" s="36"/>
      <c r="AF14" s="37"/>
      <c r="AG14" s="37"/>
      <c r="AH14" s="37"/>
      <c r="AI14" s="37"/>
      <c r="AJ14" s="37"/>
      <c r="AK14" s="37"/>
      <c r="AL14" s="36"/>
      <c r="AM14" s="37"/>
      <c r="AN14" s="37"/>
      <c r="AO14" s="37"/>
      <c r="AP14" s="37"/>
      <c r="AQ14" s="37"/>
      <c r="AR14" s="38"/>
      <c r="AS14" s="39">
        <f t="shared" si="3"/>
        <v>287</v>
      </c>
      <c r="AT14" s="40">
        <f t="shared" si="2"/>
        <v>288</v>
      </c>
      <c r="AU14" s="40">
        <f t="shared" si="2"/>
        <v>288</v>
      </c>
      <c r="AV14" s="40">
        <f t="shared" si="2"/>
        <v>288</v>
      </c>
      <c r="AW14" s="40">
        <f t="shared" si="2"/>
        <v>289</v>
      </c>
      <c r="AX14" s="40">
        <f t="shared" si="2"/>
        <v>289</v>
      </c>
      <c r="AY14" s="41">
        <f t="shared" si="2"/>
        <v>289</v>
      </c>
      <c r="AZ14" s="42"/>
      <c r="BA14" s="42"/>
      <c r="BB14" s="42"/>
      <c r="BC14" s="42"/>
    </row>
    <row r="15" spans="1:55" s="54" customFormat="1" ht="27" customHeight="1" thickBot="1">
      <c r="A15" s="46" t="s">
        <v>20</v>
      </c>
      <c r="B15" s="47" t="s">
        <v>21</v>
      </c>
      <c r="C15" s="48">
        <f>C12+C13</f>
        <v>225</v>
      </c>
      <c r="D15" s="49">
        <f t="shared" ref="D15:AR15" si="4">D12+D13</f>
        <v>230</v>
      </c>
      <c r="E15" s="49">
        <f t="shared" si="4"/>
        <v>228</v>
      </c>
      <c r="F15" s="49">
        <f t="shared" si="4"/>
        <v>228</v>
      </c>
      <c r="G15" s="49">
        <f t="shared" si="4"/>
        <v>228</v>
      </c>
      <c r="H15" s="49">
        <f t="shared" si="4"/>
        <v>228</v>
      </c>
      <c r="I15" s="50">
        <f t="shared" si="4"/>
        <v>227</v>
      </c>
      <c r="J15" s="48">
        <f t="shared" si="4"/>
        <v>13</v>
      </c>
      <c r="K15" s="49">
        <f t="shared" si="4"/>
        <v>13</v>
      </c>
      <c r="L15" s="49">
        <f t="shared" si="4"/>
        <v>13</v>
      </c>
      <c r="M15" s="49">
        <f t="shared" si="4"/>
        <v>13</v>
      </c>
      <c r="N15" s="49">
        <f t="shared" si="4"/>
        <v>14</v>
      </c>
      <c r="O15" s="49">
        <f t="shared" si="4"/>
        <v>14</v>
      </c>
      <c r="P15" s="50">
        <f t="shared" si="4"/>
        <v>14</v>
      </c>
      <c r="Q15" s="48">
        <f t="shared" si="4"/>
        <v>36</v>
      </c>
      <c r="R15" s="49">
        <f t="shared" si="4"/>
        <v>38</v>
      </c>
      <c r="S15" s="49">
        <f t="shared" si="4"/>
        <v>39</v>
      </c>
      <c r="T15" s="49">
        <f t="shared" si="4"/>
        <v>39</v>
      </c>
      <c r="U15" s="49">
        <f t="shared" si="4"/>
        <v>39</v>
      </c>
      <c r="V15" s="49">
        <f t="shared" si="4"/>
        <v>39</v>
      </c>
      <c r="W15" s="50">
        <f t="shared" si="4"/>
        <v>39</v>
      </c>
      <c r="X15" s="48">
        <f t="shared" si="4"/>
        <v>6</v>
      </c>
      <c r="Y15" s="49">
        <f t="shared" si="4"/>
        <v>6</v>
      </c>
      <c r="Z15" s="49">
        <f t="shared" si="4"/>
        <v>6</v>
      </c>
      <c r="AA15" s="49">
        <f t="shared" si="4"/>
        <v>6</v>
      </c>
      <c r="AB15" s="49">
        <f t="shared" si="4"/>
        <v>6</v>
      </c>
      <c r="AC15" s="49">
        <f t="shared" si="4"/>
        <v>6</v>
      </c>
      <c r="AD15" s="50">
        <f t="shared" si="4"/>
        <v>6</v>
      </c>
      <c r="AE15" s="48">
        <f t="shared" si="4"/>
        <v>0</v>
      </c>
      <c r="AF15" s="49">
        <f t="shared" si="4"/>
        <v>0</v>
      </c>
      <c r="AG15" s="49">
        <f t="shared" si="4"/>
        <v>0</v>
      </c>
      <c r="AH15" s="49">
        <f t="shared" si="4"/>
        <v>0</v>
      </c>
      <c r="AI15" s="49">
        <f t="shared" ref="AI15:AK15" si="5">AI12+AI13</f>
        <v>0</v>
      </c>
      <c r="AJ15" s="49">
        <f t="shared" si="5"/>
        <v>0</v>
      </c>
      <c r="AK15" s="49">
        <f t="shared" si="5"/>
        <v>0</v>
      </c>
      <c r="AL15" s="48">
        <f t="shared" si="4"/>
        <v>0</v>
      </c>
      <c r="AM15" s="49">
        <f t="shared" si="4"/>
        <v>0</v>
      </c>
      <c r="AN15" s="49">
        <f t="shared" si="4"/>
        <v>0</v>
      </c>
      <c r="AO15" s="49">
        <f t="shared" si="4"/>
        <v>0</v>
      </c>
      <c r="AP15" s="49">
        <f t="shared" si="4"/>
        <v>0</v>
      </c>
      <c r="AQ15" s="49">
        <f t="shared" si="4"/>
        <v>0</v>
      </c>
      <c r="AR15" s="50">
        <f t="shared" si="4"/>
        <v>0</v>
      </c>
      <c r="AS15" s="51">
        <f>C15+J15+Q15+X15+AE15+AL15</f>
        <v>280</v>
      </c>
      <c r="AT15" s="52">
        <f t="shared" si="2"/>
        <v>287</v>
      </c>
      <c r="AU15" s="52">
        <f t="shared" si="2"/>
        <v>286</v>
      </c>
      <c r="AV15" s="52">
        <f t="shared" si="2"/>
        <v>286</v>
      </c>
      <c r="AW15" s="52">
        <f t="shared" si="2"/>
        <v>287</v>
      </c>
      <c r="AX15" s="52">
        <f t="shared" si="2"/>
        <v>287</v>
      </c>
      <c r="AY15" s="53">
        <f t="shared" si="2"/>
        <v>286</v>
      </c>
      <c r="AZ15" s="3"/>
      <c r="BA15" s="3"/>
      <c r="BB15" s="3"/>
      <c r="BC15" s="3"/>
    </row>
    <row r="16" spans="1:55" s="21" customFormat="1" ht="13.5" thickBot="1">
      <c r="A16" s="16"/>
      <c r="B16" s="17" t="s">
        <v>130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9"/>
      <c r="AT16" s="19"/>
      <c r="AU16" s="19"/>
      <c r="AV16" s="19"/>
      <c r="AW16" s="19"/>
      <c r="AX16" s="19"/>
      <c r="AY16" s="19"/>
      <c r="AZ16" s="20"/>
      <c r="BA16" s="20"/>
      <c r="BB16" s="20"/>
      <c r="BC16" s="20"/>
    </row>
    <row r="17" spans="1:55" s="30" customFormat="1" ht="20.25" customHeight="1">
      <c r="A17" s="22">
        <v>1</v>
      </c>
      <c r="B17" s="23" t="s">
        <v>13</v>
      </c>
      <c r="C17" s="24"/>
      <c r="D17" s="25"/>
      <c r="E17" s="25"/>
      <c r="F17" s="25"/>
      <c r="G17" s="25"/>
      <c r="H17" s="25"/>
      <c r="I17" s="26"/>
      <c r="J17" s="27"/>
      <c r="K17" s="28"/>
      <c r="L17" s="28"/>
      <c r="M17" s="28"/>
      <c r="N17" s="28"/>
      <c r="O17" s="28"/>
      <c r="P17" s="29"/>
      <c r="Q17" s="27"/>
      <c r="R17" s="28"/>
      <c r="S17" s="28"/>
      <c r="T17" s="28"/>
      <c r="U17" s="28"/>
      <c r="V17" s="28"/>
      <c r="W17" s="29"/>
      <c r="X17" s="27"/>
      <c r="Y17" s="28"/>
      <c r="Z17" s="28"/>
      <c r="AA17" s="28"/>
      <c r="AB17" s="28"/>
      <c r="AC17" s="28"/>
      <c r="AD17" s="29"/>
      <c r="AE17" s="27"/>
      <c r="AF17" s="28"/>
      <c r="AG17" s="28"/>
      <c r="AH17" s="28"/>
      <c r="AI17" s="28"/>
      <c r="AJ17" s="28"/>
      <c r="AK17" s="29"/>
      <c r="AL17" s="27"/>
      <c r="AM17" s="28"/>
      <c r="AN17" s="28"/>
      <c r="AO17" s="28"/>
      <c r="AP17" s="28"/>
      <c r="AQ17" s="28"/>
      <c r="AR17" s="29"/>
      <c r="AS17" s="27"/>
      <c r="AT17" s="28"/>
      <c r="AU17" s="28"/>
      <c r="AV17" s="28"/>
      <c r="AW17" s="28"/>
      <c r="AX17" s="28"/>
      <c r="AY17" s="29"/>
      <c r="AZ17" s="7"/>
      <c r="BA17" s="7"/>
      <c r="BB17" s="7"/>
      <c r="BC17" s="7"/>
    </row>
    <row r="18" spans="1:55" s="43" customFormat="1" ht="20.25" customHeight="1">
      <c r="A18" s="31" t="s">
        <v>14</v>
      </c>
      <c r="B18" s="32" t="s">
        <v>15</v>
      </c>
      <c r="C18" s="34">
        <v>118</v>
      </c>
      <c r="D18" s="60"/>
      <c r="E18" s="60"/>
      <c r="F18" s="60"/>
      <c r="G18" s="34">
        <v>103</v>
      </c>
      <c r="H18" s="34">
        <v>102</v>
      </c>
      <c r="I18" s="35">
        <v>101</v>
      </c>
      <c r="J18" s="34">
        <v>8</v>
      </c>
      <c r="K18" s="60"/>
      <c r="L18" s="60"/>
      <c r="M18" s="60"/>
      <c r="N18" s="37">
        <v>6</v>
      </c>
      <c r="O18" s="37">
        <v>6</v>
      </c>
      <c r="P18" s="38">
        <v>6</v>
      </c>
      <c r="Q18" s="34">
        <v>16</v>
      </c>
      <c r="R18" s="60"/>
      <c r="S18" s="60"/>
      <c r="T18" s="60"/>
      <c r="U18" s="37">
        <v>15</v>
      </c>
      <c r="V18" s="37">
        <v>15</v>
      </c>
      <c r="W18" s="38">
        <v>15</v>
      </c>
      <c r="X18" s="34">
        <v>8</v>
      </c>
      <c r="Y18" s="60"/>
      <c r="Z18" s="60"/>
      <c r="AA18" s="60"/>
      <c r="AB18" s="37">
        <v>1</v>
      </c>
      <c r="AC18" s="37">
        <v>1</v>
      </c>
      <c r="AD18" s="38">
        <v>1</v>
      </c>
      <c r="AE18" s="34">
        <v>6</v>
      </c>
      <c r="AF18" s="60"/>
      <c r="AG18" s="60"/>
      <c r="AH18" s="60"/>
      <c r="AI18" s="37">
        <v>3</v>
      </c>
      <c r="AJ18" s="37">
        <v>3</v>
      </c>
      <c r="AK18" s="38">
        <v>3</v>
      </c>
      <c r="AL18" s="59"/>
      <c r="AM18" s="60"/>
      <c r="AN18" s="60"/>
      <c r="AO18" s="60"/>
      <c r="AP18" s="60"/>
      <c r="AQ18" s="60"/>
      <c r="AR18" s="60"/>
      <c r="AS18" s="40">
        <f>C18+J18+Q18+X18</f>
        <v>150</v>
      </c>
      <c r="AT18" s="60"/>
      <c r="AU18" s="60"/>
      <c r="AV18" s="60"/>
      <c r="AW18" s="40">
        <f>G18+N18+U18+AB18</f>
        <v>125</v>
      </c>
      <c r="AX18" s="40">
        <f t="shared" ref="AX18:AY20" si="6">H18+O18+V18+AC18</f>
        <v>124</v>
      </c>
      <c r="AY18" s="40">
        <f>I18+P18+W18+AD18</f>
        <v>123</v>
      </c>
      <c r="AZ18" s="42"/>
      <c r="BA18" s="42"/>
      <c r="BB18" s="42"/>
      <c r="BC18" s="42"/>
    </row>
    <row r="19" spans="1:55" s="43" customFormat="1" ht="20.25" customHeight="1">
      <c r="A19" s="44" t="s">
        <v>16</v>
      </c>
      <c r="B19" s="32" t="s">
        <v>17</v>
      </c>
      <c r="C19" s="34"/>
      <c r="D19" s="60"/>
      <c r="E19" s="60"/>
      <c r="F19" s="60"/>
      <c r="G19" s="34"/>
      <c r="H19" s="34"/>
      <c r="I19" s="35"/>
      <c r="J19" s="34"/>
      <c r="K19" s="60"/>
      <c r="L19" s="60"/>
      <c r="M19" s="60"/>
      <c r="N19" s="37"/>
      <c r="O19" s="37"/>
      <c r="P19" s="38"/>
      <c r="Q19" s="34"/>
      <c r="R19" s="60"/>
      <c r="S19" s="60"/>
      <c r="T19" s="60"/>
      <c r="U19" s="37"/>
      <c r="V19" s="37"/>
      <c r="W19" s="38"/>
      <c r="X19" s="34"/>
      <c r="Y19" s="60"/>
      <c r="Z19" s="60"/>
      <c r="AA19" s="60"/>
      <c r="AB19" s="37"/>
      <c r="AC19" s="37"/>
      <c r="AD19" s="38"/>
      <c r="AE19" s="34"/>
      <c r="AF19" s="60"/>
      <c r="AG19" s="60"/>
      <c r="AH19" s="60"/>
      <c r="AI19" s="37"/>
      <c r="AJ19" s="37"/>
      <c r="AK19" s="38"/>
      <c r="AL19" s="59"/>
      <c r="AM19" s="60"/>
      <c r="AN19" s="60"/>
      <c r="AO19" s="60"/>
      <c r="AP19" s="60"/>
      <c r="AQ19" s="60"/>
      <c r="AR19" s="60"/>
      <c r="AS19" s="40">
        <f t="shared" ref="AS19:AS20" si="7">C19+J19+Q19+X19</f>
        <v>0</v>
      </c>
      <c r="AT19" s="60"/>
      <c r="AU19" s="60"/>
      <c r="AV19" s="60"/>
      <c r="AW19" s="40">
        <f t="shared" ref="AW19:AW20" si="8">G19+N19+U19+AB19</f>
        <v>0</v>
      </c>
      <c r="AX19" s="40">
        <f>H19+O19+V19+AC19</f>
        <v>0</v>
      </c>
      <c r="AY19" s="40">
        <f t="shared" si="6"/>
        <v>0</v>
      </c>
      <c r="AZ19" s="42"/>
      <c r="BA19" s="42"/>
      <c r="BB19" s="42"/>
      <c r="BC19" s="42"/>
    </row>
    <row r="20" spans="1:55" s="43" customFormat="1" ht="20.25" customHeight="1">
      <c r="A20" s="44" t="s">
        <v>18</v>
      </c>
      <c r="B20" s="45" t="s">
        <v>19</v>
      </c>
      <c r="C20" s="34">
        <v>118</v>
      </c>
      <c r="D20" s="60"/>
      <c r="E20" s="60"/>
      <c r="F20" s="60"/>
      <c r="G20" s="34">
        <v>105</v>
      </c>
      <c r="H20" s="34">
        <v>105</v>
      </c>
      <c r="I20" s="35">
        <v>105</v>
      </c>
      <c r="J20" s="34">
        <v>8</v>
      </c>
      <c r="K20" s="60"/>
      <c r="L20" s="60"/>
      <c r="M20" s="60"/>
      <c r="N20" s="37">
        <v>6</v>
      </c>
      <c r="O20" s="37">
        <v>6</v>
      </c>
      <c r="P20" s="38">
        <v>6</v>
      </c>
      <c r="Q20" s="34">
        <v>16</v>
      </c>
      <c r="R20" s="60"/>
      <c r="S20" s="60"/>
      <c r="T20" s="60"/>
      <c r="U20" s="37">
        <v>15</v>
      </c>
      <c r="V20" s="37">
        <v>15</v>
      </c>
      <c r="W20" s="38">
        <v>15</v>
      </c>
      <c r="X20" s="34">
        <v>8</v>
      </c>
      <c r="Y20" s="60"/>
      <c r="Z20" s="60"/>
      <c r="AA20" s="60"/>
      <c r="AB20" s="37">
        <v>1</v>
      </c>
      <c r="AC20" s="37">
        <v>1</v>
      </c>
      <c r="AD20" s="38">
        <v>1</v>
      </c>
      <c r="AE20" s="34">
        <v>6</v>
      </c>
      <c r="AF20" s="60"/>
      <c r="AG20" s="60"/>
      <c r="AH20" s="60"/>
      <c r="AI20" s="37">
        <v>3</v>
      </c>
      <c r="AJ20" s="37">
        <v>3</v>
      </c>
      <c r="AK20" s="38">
        <v>3</v>
      </c>
      <c r="AL20" s="59"/>
      <c r="AM20" s="60"/>
      <c r="AN20" s="60"/>
      <c r="AO20" s="60"/>
      <c r="AP20" s="60"/>
      <c r="AQ20" s="60"/>
      <c r="AR20" s="60"/>
      <c r="AS20" s="40">
        <f t="shared" si="7"/>
        <v>150</v>
      </c>
      <c r="AT20" s="60"/>
      <c r="AU20" s="60"/>
      <c r="AV20" s="60"/>
      <c r="AW20" s="40">
        <f t="shared" si="8"/>
        <v>127</v>
      </c>
      <c r="AX20" s="40">
        <f t="shared" si="6"/>
        <v>127</v>
      </c>
      <c r="AY20" s="40">
        <f>I20+P20+W20+AD20</f>
        <v>127</v>
      </c>
      <c r="AZ20" s="42"/>
      <c r="BA20" s="42"/>
      <c r="BB20" s="42"/>
      <c r="BC20" s="42"/>
    </row>
    <row r="21" spans="1:55" s="54" customFormat="1" ht="27" customHeight="1" thickBot="1">
      <c r="A21" s="46" t="s">
        <v>20</v>
      </c>
      <c r="B21" s="47" t="s">
        <v>21</v>
      </c>
      <c r="C21" s="49">
        <f t="shared" ref="C21" si="9">C18+C19</f>
        <v>118</v>
      </c>
      <c r="D21" s="60"/>
      <c r="E21" s="60"/>
      <c r="F21" s="60"/>
      <c r="G21" s="49">
        <f t="shared" ref="G21:W21" si="10">G18+G19</f>
        <v>103</v>
      </c>
      <c r="H21" s="49">
        <f t="shared" si="10"/>
        <v>102</v>
      </c>
      <c r="I21" s="50">
        <f t="shared" si="10"/>
        <v>101</v>
      </c>
      <c r="J21" s="49">
        <f t="shared" ref="J21" si="11">J18+J19</f>
        <v>8</v>
      </c>
      <c r="K21" s="60"/>
      <c r="L21" s="60"/>
      <c r="M21" s="60"/>
      <c r="N21" s="49">
        <f t="shared" si="10"/>
        <v>6</v>
      </c>
      <c r="O21" s="49">
        <f t="shared" si="10"/>
        <v>6</v>
      </c>
      <c r="P21" s="50">
        <f t="shared" si="10"/>
        <v>6</v>
      </c>
      <c r="Q21" s="49">
        <f t="shared" ref="Q21" si="12">Q18+Q19</f>
        <v>16</v>
      </c>
      <c r="R21" s="60"/>
      <c r="S21" s="60"/>
      <c r="T21" s="60"/>
      <c r="U21" s="49">
        <f t="shared" si="10"/>
        <v>15</v>
      </c>
      <c r="V21" s="49">
        <f t="shared" si="10"/>
        <v>15</v>
      </c>
      <c r="W21" s="50">
        <f t="shared" si="10"/>
        <v>15</v>
      </c>
      <c r="X21" s="49">
        <f t="shared" ref="X21" si="13">X18+X19</f>
        <v>8</v>
      </c>
      <c r="Y21" s="60"/>
      <c r="Z21" s="60"/>
      <c r="AA21" s="60"/>
      <c r="AB21" s="49">
        <f>AB18+AB19</f>
        <v>1</v>
      </c>
      <c r="AC21" s="49">
        <f>AC18+AC19</f>
        <v>1</v>
      </c>
      <c r="AD21" s="50">
        <f>AD18+AD19</f>
        <v>1</v>
      </c>
      <c r="AE21" s="59"/>
      <c r="AF21" s="60"/>
      <c r="AG21" s="60"/>
      <c r="AH21" s="60"/>
      <c r="AI21" s="60"/>
      <c r="AJ21" s="60"/>
      <c r="AK21" s="60"/>
      <c r="AL21" s="59"/>
      <c r="AM21" s="60"/>
      <c r="AN21" s="60"/>
      <c r="AO21" s="60"/>
      <c r="AP21" s="60"/>
      <c r="AQ21" s="60"/>
      <c r="AR21" s="60"/>
      <c r="AS21" s="52">
        <f>C21+J21+Q21+X21</f>
        <v>150</v>
      </c>
      <c r="AT21" s="60"/>
      <c r="AU21" s="60"/>
      <c r="AV21" s="60"/>
      <c r="AW21" s="52">
        <f>G21+N21+U21+AB21</f>
        <v>125</v>
      </c>
      <c r="AX21" s="52">
        <f>H21+O21+V21+AC21</f>
        <v>124</v>
      </c>
      <c r="AY21" s="53">
        <f>I21+P21+W21+AD21</f>
        <v>123</v>
      </c>
      <c r="AZ21" s="3"/>
      <c r="BA21" s="3"/>
      <c r="BB21" s="3"/>
      <c r="BC21" s="3"/>
    </row>
    <row r="22" spans="1:55" s="21" customFormat="1" ht="13.5" thickBot="1">
      <c r="A22" s="16"/>
      <c r="B22" s="58" t="s">
        <v>134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9"/>
      <c r="AT22" s="19"/>
      <c r="AU22" s="19"/>
      <c r="AV22" s="19"/>
      <c r="AW22" s="19"/>
      <c r="AX22" s="19"/>
      <c r="AY22" s="19"/>
      <c r="AZ22" s="20"/>
      <c r="BA22" s="20"/>
      <c r="BB22" s="20"/>
      <c r="BC22" s="20"/>
    </row>
    <row r="23" spans="1:55" s="30" customFormat="1" ht="20.25" customHeight="1">
      <c r="A23" s="22">
        <v>1</v>
      </c>
      <c r="B23" s="23" t="s">
        <v>13</v>
      </c>
      <c r="C23" s="24"/>
      <c r="D23" s="25"/>
      <c r="E23" s="25"/>
      <c r="F23" s="25"/>
      <c r="G23" s="25"/>
      <c r="H23" s="25"/>
      <c r="I23" s="26"/>
      <c r="J23" s="27"/>
      <c r="K23" s="28"/>
      <c r="L23" s="28"/>
      <c r="M23" s="28"/>
      <c r="N23" s="28"/>
      <c r="O23" s="28"/>
      <c r="P23" s="29"/>
      <c r="Q23" s="27"/>
      <c r="R23" s="28"/>
      <c r="S23" s="28"/>
      <c r="T23" s="28"/>
      <c r="U23" s="28"/>
      <c r="V23" s="28"/>
      <c r="W23" s="29"/>
      <c r="X23" s="27"/>
      <c r="Y23" s="28"/>
      <c r="Z23" s="28"/>
      <c r="AA23" s="28"/>
      <c r="AB23" s="28"/>
      <c r="AC23" s="28"/>
      <c r="AD23" s="29"/>
      <c r="AE23" s="27"/>
      <c r="AF23" s="28"/>
      <c r="AG23" s="28"/>
      <c r="AH23" s="28"/>
      <c r="AI23" s="28"/>
      <c r="AJ23" s="28"/>
      <c r="AK23" s="29"/>
      <c r="AL23" s="27"/>
      <c r="AM23" s="28"/>
      <c r="AN23" s="28"/>
      <c r="AO23" s="28"/>
      <c r="AP23" s="28"/>
      <c r="AQ23" s="28"/>
      <c r="AR23" s="29"/>
      <c r="AS23" s="27"/>
      <c r="AT23" s="28"/>
      <c r="AU23" s="28"/>
      <c r="AV23" s="28"/>
      <c r="AW23" s="28"/>
      <c r="AX23" s="28"/>
      <c r="AY23" s="29"/>
      <c r="AZ23" s="7"/>
      <c r="BA23" s="7"/>
      <c r="BB23" s="7"/>
      <c r="BC23" s="7"/>
    </row>
    <row r="24" spans="1:55" s="43" customFormat="1" ht="20.25" customHeight="1">
      <c r="A24" s="31" t="s">
        <v>14</v>
      </c>
      <c r="B24" s="32" t="s">
        <v>15</v>
      </c>
      <c r="C24" s="61">
        <f>C12</f>
        <v>225</v>
      </c>
      <c r="D24" s="62">
        <f>D12</f>
        <v>230</v>
      </c>
      <c r="E24" s="62">
        <f t="shared" ref="E24" si="14">E12</f>
        <v>228</v>
      </c>
      <c r="F24" s="62">
        <f>F12</f>
        <v>228</v>
      </c>
      <c r="G24" s="62">
        <f>G12+G18</f>
        <v>331</v>
      </c>
      <c r="H24" s="62">
        <f t="shared" ref="H24:I24" si="15">H12+H18</f>
        <v>330</v>
      </c>
      <c r="I24" s="63">
        <f t="shared" si="15"/>
        <v>328</v>
      </c>
      <c r="J24" s="61">
        <f>J12</f>
        <v>13</v>
      </c>
      <c r="K24" s="62">
        <f t="shared" ref="K24" si="16">K12</f>
        <v>13</v>
      </c>
      <c r="L24" s="62">
        <f>L12</f>
        <v>13</v>
      </c>
      <c r="M24" s="62">
        <f>M12</f>
        <v>13</v>
      </c>
      <c r="N24" s="62">
        <f>N12+N18</f>
        <v>20</v>
      </c>
      <c r="O24" s="62">
        <f t="shared" ref="O24:P24" si="17">O12+O18</f>
        <v>20</v>
      </c>
      <c r="P24" s="63">
        <f t="shared" si="17"/>
        <v>20</v>
      </c>
      <c r="Q24" s="61">
        <f>Q12</f>
        <v>36</v>
      </c>
      <c r="R24" s="62">
        <f t="shared" ref="R24:S24" si="18">R12</f>
        <v>38</v>
      </c>
      <c r="S24" s="62">
        <f t="shared" si="18"/>
        <v>39</v>
      </c>
      <c r="T24" s="62">
        <f>T12</f>
        <v>39</v>
      </c>
      <c r="U24" s="62">
        <f>U12+U18</f>
        <v>54</v>
      </c>
      <c r="V24" s="62">
        <f t="shared" ref="V24:W24" si="19">V12+V18</f>
        <v>54</v>
      </c>
      <c r="W24" s="63">
        <f t="shared" si="19"/>
        <v>54</v>
      </c>
      <c r="X24" s="61">
        <f>X12</f>
        <v>6</v>
      </c>
      <c r="Y24" s="62">
        <f t="shared" ref="Y24:Z24" si="20">Y12</f>
        <v>6</v>
      </c>
      <c r="Z24" s="62">
        <f t="shared" si="20"/>
        <v>6</v>
      </c>
      <c r="AA24" s="62">
        <f>AA12</f>
        <v>6</v>
      </c>
      <c r="AB24" s="62">
        <f>AB12+AB18</f>
        <v>7</v>
      </c>
      <c r="AC24" s="62">
        <f t="shared" ref="AC24:AD24" si="21">AC12+AC18</f>
        <v>7</v>
      </c>
      <c r="AD24" s="63">
        <f t="shared" si="21"/>
        <v>7</v>
      </c>
      <c r="AE24" s="64">
        <f>AE12</f>
        <v>0</v>
      </c>
      <c r="AF24" s="65">
        <f t="shared" ref="AF24:AG24" si="22">AF12</f>
        <v>0</v>
      </c>
      <c r="AG24" s="65">
        <f t="shared" si="22"/>
        <v>0</v>
      </c>
      <c r="AH24" s="65">
        <f>AH12</f>
        <v>0</v>
      </c>
      <c r="AI24" s="65">
        <f t="shared" ref="AI24:AK24" si="23">AI12</f>
        <v>0</v>
      </c>
      <c r="AJ24" s="65">
        <f t="shared" si="23"/>
        <v>0</v>
      </c>
      <c r="AK24" s="65">
        <f t="shared" si="23"/>
        <v>0</v>
      </c>
      <c r="AL24" s="64">
        <f>AL12</f>
        <v>0</v>
      </c>
      <c r="AM24" s="65">
        <f t="shared" ref="AM24:AQ24" si="24">AM12</f>
        <v>0</v>
      </c>
      <c r="AN24" s="65">
        <f t="shared" si="24"/>
        <v>0</v>
      </c>
      <c r="AO24" s="65">
        <f t="shared" si="24"/>
        <v>0</v>
      </c>
      <c r="AP24" s="65">
        <f t="shared" si="24"/>
        <v>0</v>
      </c>
      <c r="AQ24" s="65">
        <f t="shared" si="24"/>
        <v>0</v>
      </c>
      <c r="AR24" s="65">
        <f>AR12</f>
        <v>0</v>
      </c>
      <c r="AS24" s="66">
        <f>C24+J24+Q24+X24+AE24+AL24</f>
        <v>280</v>
      </c>
      <c r="AT24" s="67">
        <f>D24+K24+R24+Y24+AF24+AM24</f>
        <v>287</v>
      </c>
      <c r="AU24" s="67">
        <f t="shared" ref="AT24:AY27" si="25">E24+L24+S24+Z24+AG24+AN24</f>
        <v>286</v>
      </c>
      <c r="AV24" s="67">
        <f t="shared" si="25"/>
        <v>286</v>
      </c>
      <c r="AW24" s="67">
        <f>G24+N24+U24+AB24+AI24+AP24</f>
        <v>412</v>
      </c>
      <c r="AX24" s="67">
        <f t="shared" si="25"/>
        <v>411</v>
      </c>
      <c r="AY24" s="68">
        <f t="shared" si="25"/>
        <v>409</v>
      </c>
      <c r="AZ24" s="42"/>
      <c r="BA24" s="42"/>
      <c r="BB24" s="42"/>
      <c r="BC24" s="42"/>
    </row>
    <row r="25" spans="1:55" s="43" customFormat="1" ht="20.25" customHeight="1">
      <c r="A25" s="44" t="s">
        <v>16</v>
      </c>
      <c r="B25" s="32" t="s">
        <v>17</v>
      </c>
      <c r="C25" s="61">
        <f t="shared" ref="C25:E25" si="26">C13</f>
        <v>0</v>
      </c>
      <c r="D25" s="62">
        <f t="shared" si="26"/>
        <v>0</v>
      </c>
      <c r="E25" s="62">
        <f t="shared" si="26"/>
        <v>0</v>
      </c>
      <c r="F25" s="62">
        <f t="shared" ref="F25" si="27">F13</f>
        <v>0</v>
      </c>
      <c r="G25" s="62">
        <f t="shared" ref="G25:I26" si="28">G13+G19</f>
        <v>0</v>
      </c>
      <c r="H25" s="62">
        <f t="shared" si="28"/>
        <v>0</v>
      </c>
      <c r="I25" s="63">
        <f t="shared" si="28"/>
        <v>0</v>
      </c>
      <c r="J25" s="61">
        <f t="shared" ref="J25:M26" si="29">J13</f>
        <v>0</v>
      </c>
      <c r="K25" s="62">
        <f t="shared" si="29"/>
        <v>0</v>
      </c>
      <c r="L25" s="62">
        <f t="shared" si="29"/>
        <v>0</v>
      </c>
      <c r="M25" s="62">
        <f t="shared" si="29"/>
        <v>0</v>
      </c>
      <c r="N25" s="62">
        <f t="shared" ref="N25:P25" si="30">N13+N19</f>
        <v>0</v>
      </c>
      <c r="O25" s="62">
        <f>O13+O19</f>
        <v>0</v>
      </c>
      <c r="P25" s="63">
        <f t="shared" si="30"/>
        <v>0</v>
      </c>
      <c r="Q25" s="61">
        <f t="shared" ref="Q25:T26" si="31">Q13</f>
        <v>0</v>
      </c>
      <c r="R25" s="62">
        <f t="shared" si="31"/>
        <v>0</v>
      </c>
      <c r="S25" s="62">
        <f t="shared" si="31"/>
        <v>0</v>
      </c>
      <c r="T25" s="62">
        <f t="shared" si="31"/>
        <v>0</v>
      </c>
      <c r="U25" s="62">
        <f t="shared" ref="U25:V25" si="32">U13+U19</f>
        <v>0</v>
      </c>
      <c r="V25" s="62">
        <f t="shared" si="32"/>
        <v>0</v>
      </c>
      <c r="W25" s="63">
        <f>W13+W19</f>
        <v>0</v>
      </c>
      <c r="X25" s="61">
        <f t="shared" ref="X25:AA26" si="33">X13</f>
        <v>0</v>
      </c>
      <c r="Y25" s="62">
        <f t="shared" si="33"/>
        <v>0</v>
      </c>
      <c r="Z25" s="62">
        <f>Z13</f>
        <v>0</v>
      </c>
      <c r="AA25" s="62">
        <f t="shared" si="33"/>
        <v>0</v>
      </c>
      <c r="AB25" s="62">
        <f t="shared" ref="AB25:AD25" si="34">AB13+AB19</f>
        <v>0</v>
      </c>
      <c r="AC25" s="62">
        <f t="shared" si="34"/>
        <v>0</v>
      </c>
      <c r="AD25" s="63">
        <f t="shared" si="34"/>
        <v>0</v>
      </c>
      <c r="AE25" s="64">
        <f t="shared" ref="AE25:AG25" si="35">AE13</f>
        <v>0</v>
      </c>
      <c r="AF25" s="65">
        <f t="shared" si="35"/>
        <v>0</v>
      </c>
      <c r="AG25" s="65">
        <f t="shared" si="35"/>
        <v>0</v>
      </c>
      <c r="AH25" s="65">
        <f t="shared" ref="AH25:AI25" si="36">AH13</f>
        <v>0</v>
      </c>
      <c r="AI25" s="65">
        <f t="shared" si="36"/>
        <v>0</v>
      </c>
      <c r="AJ25" s="65">
        <f>AJ13</f>
        <v>0</v>
      </c>
      <c r="AK25" s="65">
        <f>AK13</f>
        <v>0</v>
      </c>
      <c r="AL25" s="64">
        <f t="shared" ref="AL25:AO25" si="37">AL13</f>
        <v>0</v>
      </c>
      <c r="AM25" s="65">
        <f t="shared" si="37"/>
        <v>0</v>
      </c>
      <c r="AN25" s="65">
        <f t="shared" si="37"/>
        <v>0</v>
      </c>
      <c r="AO25" s="65">
        <f t="shared" si="37"/>
        <v>0</v>
      </c>
      <c r="AP25" s="65">
        <f>AP13</f>
        <v>0</v>
      </c>
      <c r="AQ25" s="65">
        <f>AQ13</f>
        <v>0</v>
      </c>
      <c r="AR25" s="65">
        <f>AR13</f>
        <v>0</v>
      </c>
      <c r="AS25" s="66">
        <f t="shared" ref="AS25:AS26" si="38">C25+J25+Q25+X25+AE25+AL25</f>
        <v>0</v>
      </c>
      <c r="AT25" s="67">
        <f t="shared" si="25"/>
        <v>0</v>
      </c>
      <c r="AU25" s="67">
        <f>E25+L25+S25+Z25+AG25+AN25</f>
        <v>0</v>
      </c>
      <c r="AV25" s="67">
        <f t="shared" si="25"/>
        <v>0</v>
      </c>
      <c r="AW25" s="67">
        <f t="shared" si="25"/>
        <v>0</v>
      </c>
      <c r="AX25" s="67">
        <f>H25+O25+V25+AC25+AJ25+AQ25</f>
        <v>0</v>
      </c>
      <c r="AY25" s="68">
        <f t="shared" si="25"/>
        <v>0</v>
      </c>
      <c r="AZ25" s="42"/>
      <c r="BA25" s="42"/>
      <c r="BB25" s="42"/>
      <c r="BC25" s="42"/>
    </row>
    <row r="26" spans="1:55" s="43" customFormat="1" ht="20.25" customHeight="1">
      <c r="A26" s="44" t="s">
        <v>18</v>
      </c>
      <c r="B26" s="45" t="s">
        <v>19</v>
      </c>
      <c r="C26" s="61">
        <f t="shared" ref="C26:E26" si="39">C14</f>
        <v>229</v>
      </c>
      <c r="D26" s="62">
        <f t="shared" si="39"/>
        <v>230</v>
      </c>
      <c r="E26" s="62">
        <f t="shared" si="39"/>
        <v>230</v>
      </c>
      <c r="F26" s="62">
        <f t="shared" ref="F26" si="40">F14</f>
        <v>230</v>
      </c>
      <c r="G26" s="62">
        <f t="shared" si="28"/>
        <v>335</v>
      </c>
      <c r="H26" s="62">
        <f t="shared" si="28"/>
        <v>335</v>
      </c>
      <c r="I26" s="63">
        <f>I14+I20</f>
        <v>335</v>
      </c>
      <c r="J26" s="61">
        <f t="shared" ref="J26:L26" si="41">J14</f>
        <v>13</v>
      </c>
      <c r="K26" s="62">
        <f t="shared" si="41"/>
        <v>13</v>
      </c>
      <c r="L26" s="62">
        <f t="shared" si="41"/>
        <v>13</v>
      </c>
      <c r="M26" s="62">
        <f t="shared" si="29"/>
        <v>13</v>
      </c>
      <c r="N26" s="62">
        <f t="shared" ref="N26:O26" si="42">N14+N20</f>
        <v>20</v>
      </c>
      <c r="O26" s="62">
        <f t="shared" si="42"/>
        <v>20</v>
      </c>
      <c r="P26" s="63">
        <f>P14+P20</f>
        <v>20</v>
      </c>
      <c r="Q26" s="61">
        <f t="shared" ref="Q26" si="43">Q14</f>
        <v>39</v>
      </c>
      <c r="R26" s="62">
        <f>R14</f>
        <v>39</v>
      </c>
      <c r="S26" s="62">
        <f>S14</f>
        <v>39</v>
      </c>
      <c r="T26" s="62">
        <f t="shared" si="31"/>
        <v>39</v>
      </c>
      <c r="U26" s="62">
        <f t="shared" ref="U26:V26" si="44">U14+U20</f>
        <v>54</v>
      </c>
      <c r="V26" s="62">
        <f t="shared" si="44"/>
        <v>54</v>
      </c>
      <c r="W26" s="63">
        <f>W14+W20</f>
        <v>54</v>
      </c>
      <c r="X26" s="61">
        <f t="shared" ref="X26:Z26" si="45">X14</f>
        <v>6</v>
      </c>
      <c r="Y26" s="62">
        <f t="shared" si="45"/>
        <v>6</v>
      </c>
      <c r="Z26" s="62">
        <f t="shared" si="45"/>
        <v>6</v>
      </c>
      <c r="AA26" s="62">
        <f t="shared" si="33"/>
        <v>6</v>
      </c>
      <c r="AB26" s="62">
        <f t="shared" ref="AB26:AC26" si="46">AB14+AB20</f>
        <v>7</v>
      </c>
      <c r="AC26" s="62">
        <f t="shared" si="46"/>
        <v>7</v>
      </c>
      <c r="AD26" s="63">
        <f>AD14+AD20</f>
        <v>7</v>
      </c>
      <c r="AE26" s="64">
        <f t="shared" ref="AE26:AG26" si="47">AE14</f>
        <v>0</v>
      </c>
      <c r="AF26" s="65">
        <f t="shared" si="47"/>
        <v>0</v>
      </c>
      <c r="AG26" s="65">
        <f t="shared" si="47"/>
        <v>0</v>
      </c>
      <c r="AH26" s="65">
        <f t="shared" ref="AH26:AN26" si="48">AH14</f>
        <v>0</v>
      </c>
      <c r="AI26" s="65">
        <f t="shared" ref="AI26:AK26" si="49">AI14</f>
        <v>0</v>
      </c>
      <c r="AJ26" s="65">
        <f t="shared" si="49"/>
        <v>0</v>
      </c>
      <c r="AK26" s="65">
        <f t="shared" si="49"/>
        <v>0</v>
      </c>
      <c r="AL26" s="64">
        <f t="shared" si="48"/>
        <v>0</v>
      </c>
      <c r="AM26" s="65">
        <f t="shared" si="48"/>
        <v>0</v>
      </c>
      <c r="AN26" s="65">
        <f t="shared" si="48"/>
        <v>0</v>
      </c>
      <c r="AO26" s="65">
        <f t="shared" ref="AO26:AP26" si="50">AO14</f>
        <v>0</v>
      </c>
      <c r="AP26" s="65">
        <f t="shared" si="50"/>
        <v>0</v>
      </c>
      <c r="AQ26" s="65">
        <f>AQ14</f>
        <v>0</v>
      </c>
      <c r="AR26" s="65">
        <f t="shared" ref="AR26" si="51">AR14</f>
        <v>0</v>
      </c>
      <c r="AS26" s="66">
        <f t="shared" si="38"/>
        <v>287</v>
      </c>
      <c r="AT26" s="67">
        <f t="shared" si="25"/>
        <v>288</v>
      </c>
      <c r="AU26" s="67">
        <f t="shared" si="25"/>
        <v>288</v>
      </c>
      <c r="AV26" s="67">
        <f t="shared" si="25"/>
        <v>288</v>
      </c>
      <c r="AW26" s="67">
        <f t="shared" si="25"/>
        <v>416</v>
      </c>
      <c r="AX26" s="67">
        <f t="shared" si="25"/>
        <v>416</v>
      </c>
      <c r="AY26" s="68">
        <f t="shared" si="25"/>
        <v>416</v>
      </c>
      <c r="AZ26" s="42"/>
      <c r="BA26" s="42"/>
      <c r="BB26" s="42"/>
      <c r="BC26" s="42"/>
    </row>
    <row r="27" spans="1:55" s="54" customFormat="1" ht="27" customHeight="1" thickBot="1">
      <c r="A27" s="46" t="s">
        <v>20</v>
      </c>
      <c r="B27" s="47" t="s">
        <v>21</v>
      </c>
      <c r="C27" s="48">
        <f>C24+C25</f>
        <v>225</v>
      </c>
      <c r="D27" s="49">
        <f t="shared" ref="D27:AG27" si="52">D24+D25</f>
        <v>230</v>
      </c>
      <c r="E27" s="49">
        <f>E24+E25</f>
        <v>228</v>
      </c>
      <c r="F27" s="49">
        <f>F24+F25</f>
        <v>228</v>
      </c>
      <c r="G27" s="49">
        <f t="shared" si="52"/>
        <v>331</v>
      </c>
      <c r="H27" s="49">
        <f t="shared" si="52"/>
        <v>330</v>
      </c>
      <c r="I27" s="50">
        <f t="shared" si="52"/>
        <v>328</v>
      </c>
      <c r="J27" s="48">
        <f>J24+J25</f>
        <v>13</v>
      </c>
      <c r="K27" s="49">
        <f t="shared" ref="K27" si="53">K24+K25</f>
        <v>13</v>
      </c>
      <c r="L27" s="49">
        <f>L24+L25</f>
        <v>13</v>
      </c>
      <c r="M27" s="49">
        <f>M24+M25</f>
        <v>13</v>
      </c>
      <c r="N27" s="49">
        <f t="shared" ref="N27:P27" si="54">N24+N25</f>
        <v>20</v>
      </c>
      <c r="O27" s="49">
        <f t="shared" si="54"/>
        <v>20</v>
      </c>
      <c r="P27" s="50">
        <f t="shared" si="54"/>
        <v>20</v>
      </c>
      <c r="Q27" s="48">
        <f>Q24+Q25</f>
        <v>36</v>
      </c>
      <c r="R27" s="49">
        <f t="shared" ref="R27" si="55">R24+R25</f>
        <v>38</v>
      </c>
      <c r="S27" s="49">
        <f>S24+S25</f>
        <v>39</v>
      </c>
      <c r="T27" s="49">
        <f>T24+T25</f>
        <v>39</v>
      </c>
      <c r="U27" s="49">
        <f t="shared" ref="U27:W27" si="56">U24+U25</f>
        <v>54</v>
      </c>
      <c r="V27" s="49">
        <f t="shared" si="56"/>
        <v>54</v>
      </c>
      <c r="W27" s="50">
        <f t="shared" si="56"/>
        <v>54</v>
      </c>
      <c r="X27" s="48">
        <f>X24+X25</f>
        <v>6</v>
      </c>
      <c r="Y27" s="49">
        <f t="shared" ref="Y27" si="57">Y24+Y25</f>
        <v>6</v>
      </c>
      <c r="Z27" s="49">
        <f>Z24+Z25</f>
        <v>6</v>
      </c>
      <c r="AA27" s="49">
        <f>AA24+AA25</f>
        <v>6</v>
      </c>
      <c r="AB27" s="49">
        <f t="shared" ref="AB27:AD27" si="58">AB24+AB25</f>
        <v>7</v>
      </c>
      <c r="AC27" s="49">
        <f t="shared" si="58"/>
        <v>7</v>
      </c>
      <c r="AD27" s="50">
        <f t="shared" si="58"/>
        <v>7</v>
      </c>
      <c r="AE27" s="48">
        <f t="shared" si="52"/>
        <v>0</v>
      </c>
      <c r="AF27" s="49">
        <f t="shared" si="52"/>
        <v>0</v>
      </c>
      <c r="AG27" s="49">
        <f t="shared" si="52"/>
        <v>0</v>
      </c>
      <c r="AH27" s="49">
        <f t="shared" ref="AH27:AN27" si="59">AH24+AH25</f>
        <v>0</v>
      </c>
      <c r="AI27" s="49">
        <f t="shared" ref="AI27:AK27" si="60">AI24+AI25</f>
        <v>0</v>
      </c>
      <c r="AJ27" s="49">
        <f t="shared" si="60"/>
        <v>0</v>
      </c>
      <c r="AK27" s="49">
        <f t="shared" si="60"/>
        <v>0</v>
      </c>
      <c r="AL27" s="48">
        <f t="shared" si="59"/>
        <v>0</v>
      </c>
      <c r="AM27" s="49">
        <f t="shared" si="59"/>
        <v>0</v>
      </c>
      <c r="AN27" s="49">
        <f t="shared" si="59"/>
        <v>0</v>
      </c>
      <c r="AO27" s="49">
        <f t="shared" ref="AO27:AR27" si="61">AO24+AO25</f>
        <v>0</v>
      </c>
      <c r="AP27" s="49">
        <f t="shared" si="61"/>
        <v>0</v>
      </c>
      <c r="AQ27" s="49">
        <f t="shared" si="61"/>
        <v>0</v>
      </c>
      <c r="AR27" s="49">
        <f t="shared" si="61"/>
        <v>0</v>
      </c>
      <c r="AS27" s="51">
        <f>C27+J27+Q27+X27+AE27+AL27</f>
        <v>280</v>
      </c>
      <c r="AT27" s="52">
        <f t="shared" si="25"/>
        <v>287</v>
      </c>
      <c r="AU27" s="52">
        <f t="shared" si="25"/>
        <v>286</v>
      </c>
      <c r="AV27" s="52">
        <f t="shared" si="25"/>
        <v>286</v>
      </c>
      <c r="AW27" s="52">
        <f t="shared" si="25"/>
        <v>412</v>
      </c>
      <c r="AX27" s="52">
        <f t="shared" si="25"/>
        <v>411</v>
      </c>
      <c r="AY27" s="53">
        <f t="shared" si="25"/>
        <v>409</v>
      </c>
      <c r="AZ27" s="3"/>
      <c r="BA27" s="3"/>
      <c r="BB27" s="3"/>
      <c r="BC27" s="3"/>
    </row>
    <row r="28" spans="1:55" s="21" customFormat="1" ht="27" customHeight="1">
      <c r="A28" s="16"/>
      <c r="B28" s="69" t="s">
        <v>156</v>
      </c>
      <c r="C28" s="70"/>
      <c r="D28" s="71"/>
      <c r="E28" s="278"/>
      <c r="F28" s="278"/>
      <c r="G28" s="279"/>
      <c r="H28" s="296"/>
      <c r="I28" s="296"/>
      <c r="J28" s="279"/>
      <c r="K28" s="279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279"/>
      <c r="AT28" s="297" t="s">
        <v>150</v>
      </c>
      <c r="AU28" s="298" t="s">
        <v>151</v>
      </c>
      <c r="AV28" s="279"/>
      <c r="AW28" s="279"/>
      <c r="AX28" s="19"/>
      <c r="AY28" s="19"/>
      <c r="AZ28" s="20"/>
      <c r="BA28" s="20"/>
      <c r="BB28" s="20"/>
      <c r="BC28" s="20"/>
    </row>
    <row r="29" spans="1:55">
      <c r="A29" s="5"/>
      <c r="B29" s="69"/>
      <c r="C29" s="70"/>
      <c r="D29" s="71"/>
      <c r="E29" s="278"/>
      <c r="F29" s="278"/>
      <c r="AO29" s="57"/>
      <c r="AP29" s="57"/>
      <c r="AQ29" s="57"/>
      <c r="AR29" s="57"/>
      <c r="AS29" s="279"/>
      <c r="AT29" s="299" t="s">
        <v>152</v>
      </c>
      <c r="AU29" s="300" t="s">
        <v>153</v>
      </c>
      <c r="AV29" s="279"/>
      <c r="AW29" s="279"/>
      <c r="AX29" s="5"/>
      <c r="AY29" s="5"/>
    </row>
    <row r="30" spans="1:55">
      <c r="A30" s="5"/>
      <c r="B30" s="69"/>
      <c r="C30" s="70"/>
      <c r="D30" s="71"/>
      <c r="E30" s="278"/>
      <c r="F30" s="278"/>
      <c r="AK30" s="57"/>
      <c r="AL30" s="57"/>
      <c r="AM30" s="57"/>
      <c r="AN30" s="57"/>
      <c r="AO30" s="57"/>
      <c r="AP30" s="57"/>
      <c r="AQ30" s="57"/>
      <c r="AS30" s="279"/>
      <c r="AT30" s="297" t="s">
        <v>154</v>
      </c>
      <c r="AU30" s="301"/>
      <c r="AV30" s="279"/>
      <c r="AW30" s="279"/>
      <c r="AX30" s="5"/>
      <c r="AY30" s="5"/>
    </row>
    <row r="31" spans="1:55">
      <c r="A31" s="5"/>
      <c r="B31" s="69"/>
      <c r="C31" s="70"/>
      <c r="D31" s="71"/>
      <c r="E31" s="278"/>
      <c r="F31" s="278"/>
      <c r="AM31" s="57"/>
      <c r="AN31" s="57"/>
      <c r="AO31" s="57"/>
      <c r="AP31" s="57"/>
      <c r="AQ31" s="57"/>
      <c r="AR31" s="57"/>
      <c r="AS31" s="279"/>
      <c r="AT31" s="302" t="s">
        <v>152</v>
      </c>
      <c r="AU31" s="298" t="s">
        <v>151</v>
      </c>
      <c r="AV31" s="279"/>
      <c r="AW31" s="279"/>
      <c r="AX31" s="5"/>
      <c r="AY31" s="5"/>
    </row>
    <row r="32" spans="1:55">
      <c r="A32" s="5"/>
      <c r="B32" s="69"/>
      <c r="C32" s="70"/>
      <c r="D32" s="71"/>
      <c r="E32" s="278"/>
      <c r="F32" s="278"/>
      <c r="AM32" s="57"/>
      <c r="AN32" s="57"/>
      <c r="AO32" s="57"/>
      <c r="AP32" s="57"/>
      <c r="AQ32" s="57"/>
      <c r="AR32" s="57"/>
      <c r="AS32" s="279"/>
      <c r="AT32" s="299" t="s">
        <v>152</v>
      </c>
      <c r="AU32" s="300" t="s">
        <v>155</v>
      </c>
      <c r="AV32" s="279"/>
      <c r="AW32" s="279"/>
      <c r="AX32" s="5"/>
      <c r="AY32" s="5"/>
    </row>
    <row r="33" spans="1:51">
      <c r="A33" s="5"/>
      <c r="B33" s="69"/>
      <c r="C33" s="70"/>
      <c r="D33" s="71"/>
      <c r="E33" s="278"/>
      <c r="F33" s="278"/>
      <c r="AM33" s="57"/>
      <c r="AN33" s="57"/>
      <c r="AO33" s="57"/>
      <c r="AP33" s="57"/>
      <c r="AQ33" s="57"/>
      <c r="AR33" s="57"/>
      <c r="AT33" s="5"/>
      <c r="AU33" s="5"/>
      <c r="AV33" s="5"/>
      <c r="AW33" s="5"/>
      <c r="AX33" s="5"/>
      <c r="AY33" s="5"/>
    </row>
    <row r="34" spans="1:51">
      <c r="A34" s="5"/>
      <c r="B34" s="69"/>
      <c r="C34" s="70"/>
      <c r="D34" s="71"/>
      <c r="E34" s="278"/>
      <c r="F34" s="278"/>
      <c r="G34" s="279"/>
      <c r="H34" s="303"/>
      <c r="I34" s="303"/>
      <c r="J34" s="279"/>
      <c r="K34" s="279"/>
      <c r="AO34" s="57"/>
      <c r="AP34" s="57"/>
      <c r="AQ34" s="57"/>
      <c r="AR34" s="57"/>
      <c r="AV34" s="5"/>
      <c r="AW34" s="5"/>
      <c r="AX34" s="5"/>
      <c r="AY34" s="5"/>
    </row>
    <row r="35" spans="1:51">
      <c r="A35" s="5"/>
      <c r="C35" s="5"/>
      <c r="D35" s="5"/>
      <c r="E35" s="5"/>
      <c r="H35" s="5"/>
      <c r="I35" s="5"/>
      <c r="AO35" s="57"/>
      <c r="AP35" s="57"/>
      <c r="AQ35" s="57"/>
      <c r="AR35" s="57"/>
      <c r="AV35" s="5"/>
      <c r="AW35" s="5"/>
      <c r="AX35" s="5"/>
      <c r="AY35" s="5"/>
    </row>
    <row r="36" spans="1:51">
      <c r="A36" s="5"/>
      <c r="C36" s="5"/>
      <c r="D36" s="5"/>
      <c r="E36" s="5"/>
      <c r="F36" s="5"/>
      <c r="G36" s="5"/>
      <c r="H36" s="5"/>
      <c r="I36" s="5"/>
      <c r="AO36" s="57"/>
      <c r="AP36" s="57"/>
      <c r="AQ36" s="57"/>
      <c r="AR36" s="57"/>
      <c r="AV36" s="5"/>
      <c r="AW36" s="5"/>
      <c r="AX36" s="5"/>
      <c r="AY36" s="5"/>
    </row>
    <row r="37" spans="1:51">
      <c r="A37" s="5"/>
      <c r="C37" s="5"/>
      <c r="D37" s="5"/>
      <c r="E37" s="5"/>
      <c r="F37" s="5"/>
      <c r="G37" s="5"/>
      <c r="H37" s="5"/>
      <c r="I37" s="5"/>
      <c r="AO37" s="57"/>
      <c r="AP37" s="57"/>
      <c r="AQ37" s="57"/>
      <c r="AR37" s="57"/>
      <c r="AV37" s="5"/>
      <c r="AW37" s="5"/>
      <c r="AX37" s="5"/>
      <c r="AY37" s="5"/>
    </row>
    <row r="38" spans="1:51">
      <c r="A38" s="5"/>
      <c r="C38" s="5"/>
      <c r="D38" s="5"/>
      <c r="E38" s="5"/>
      <c r="F38" s="5"/>
      <c r="G38" s="5"/>
      <c r="H38" s="5"/>
      <c r="I38" s="5"/>
      <c r="AO38" s="57"/>
      <c r="AP38" s="57"/>
      <c r="AQ38" s="57"/>
      <c r="AR38" s="57"/>
      <c r="AV38" s="5"/>
      <c r="AW38" s="5"/>
      <c r="AX38" s="5"/>
      <c r="AY38" s="5"/>
    </row>
    <row r="39" spans="1:51">
      <c r="A39" s="5"/>
      <c r="C39" s="5"/>
      <c r="D39" s="5"/>
      <c r="E39" s="5"/>
      <c r="F39" s="5"/>
      <c r="G39" s="5"/>
      <c r="H39" s="5"/>
      <c r="I39" s="5"/>
      <c r="AO39" s="57"/>
      <c r="AP39" s="57"/>
      <c r="AQ39" s="57"/>
      <c r="AR39" s="57"/>
      <c r="AV39" s="5"/>
      <c r="AW39" s="5"/>
      <c r="AX39" s="5"/>
      <c r="AY39" s="5"/>
    </row>
    <row r="40" spans="1:51">
      <c r="A40" s="5"/>
      <c r="C40" s="5"/>
      <c r="D40" s="5"/>
      <c r="E40" s="5"/>
      <c r="F40" s="5"/>
      <c r="G40" s="5"/>
      <c r="H40" s="5"/>
      <c r="I40" s="5"/>
      <c r="AO40" s="57"/>
      <c r="AP40" s="57"/>
      <c r="AQ40" s="57"/>
      <c r="AR40" s="57"/>
      <c r="AV40" s="5"/>
      <c r="AW40" s="5"/>
      <c r="AX40" s="5"/>
      <c r="AY40" s="5"/>
    </row>
    <row r="41" spans="1:51">
      <c r="A41" s="5"/>
      <c r="C41" s="5"/>
      <c r="D41" s="5"/>
      <c r="E41" s="5"/>
      <c r="F41" s="5"/>
      <c r="G41" s="5"/>
      <c r="H41" s="5"/>
      <c r="I41" s="5"/>
      <c r="AO41" s="57"/>
      <c r="AP41" s="57"/>
      <c r="AQ41" s="57"/>
      <c r="AR41" s="57"/>
      <c r="AV41" s="5"/>
      <c r="AW41" s="5"/>
      <c r="AX41" s="5"/>
      <c r="AY41" s="5"/>
    </row>
    <row r="42" spans="1:51">
      <c r="A42" s="5"/>
      <c r="C42" s="5"/>
      <c r="D42" s="5"/>
      <c r="E42" s="5"/>
      <c r="F42" s="5"/>
      <c r="G42" s="5"/>
      <c r="H42" s="5"/>
      <c r="I42" s="5"/>
      <c r="AO42" s="57"/>
      <c r="AP42" s="57"/>
      <c r="AQ42" s="57"/>
      <c r="AR42" s="57"/>
      <c r="AV42" s="5"/>
      <c r="AW42" s="5"/>
      <c r="AX42" s="5"/>
      <c r="AY42" s="5"/>
    </row>
    <row r="43" spans="1:51">
      <c r="A43" s="5"/>
      <c r="C43" s="5"/>
      <c r="D43" s="5"/>
      <c r="E43" s="5"/>
      <c r="F43" s="5"/>
      <c r="G43" s="5"/>
      <c r="H43" s="5"/>
      <c r="I43" s="5"/>
      <c r="AO43" s="57"/>
      <c r="AP43" s="57"/>
      <c r="AQ43" s="57"/>
      <c r="AR43" s="57"/>
      <c r="AV43" s="5"/>
      <c r="AW43" s="5"/>
      <c r="AX43" s="5"/>
      <c r="AY43" s="5"/>
    </row>
    <row r="44" spans="1:51">
      <c r="A44" s="5"/>
      <c r="C44" s="5"/>
      <c r="D44" s="5"/>
      <c r="E44" s="5"/>
      <c r="F44" s="5"/>
      <c r="G44" s="5"/>
      <c r="H44" s="5"/>
      <c r="I44" s="5"/>
      <c r="AO44" s="57"/>
      <c r="AP44" s="57"/>
      <c r="AQ44" s="57"/>
      <c r="AR44" s="57"/>
      <c r="AV44" s="5"/>
      <c r="AW44" s="5"/>
      <c r="AX44" s="5"/>
      <c r="AY44" s="5"/>
    </row>
    <row r="45" spans="1:51">
      <c r="A45" s="5"/>
      <c r="C45" s="5"/>
      <c r="D45" s="5"/>
      <c r="E45" s="5"/>
      <c r="F45" s="5"/>
      <c r="G45" s="5"/>
      <c r="H45" s="5"/>
      <c r="I45" s="5"/>
      <c r="AO45" s="57"/>
      <c r="AP45" s="57"/>
      <c r="AQ45" s="57"/>
      <c r="AR45" s="57"/>
      <c r="AV45" s="5"/>
      <c r="AW45" s="5"/>
      <c r="AX45" s="5"/>
      <c r="AY45" s="5"/>
    </row>
    <row r="46" spans="1:51">
      <c r="A46" s="5"/>
      <c r="C46" s="5"/>
      <c r="D46" s="5"/>
      <c r="E46" s="5"/>
      <c r="F46" s="5"/>
      <c r="G46" s="5"/>
      <c r="H46" s="5"/>
      <c r="I46" s="5"/>
      <c r="AO46" s="57"/>
      <c r="AP46" s="57"/>
      <c r="AQ46" s="57"/>
      <c r="AR46" s="57"/>
      <c r="AV46" s="5"/>
      <c r="AW46" s="5"/>
      <c r="AX46" s="5"/>
      <c r="AY46" s="5"/>
    </row>
    <row r="47" spans="1:51">
      <c r="A47" s="5"/>
      <c r="C47" s="5"/>
      <c r="D47" s="5"/>
      <c r="E47" s="5"/>
      <c r="F47" s="5"/>
      <c r="G47" s="5"/>
      <c r="H47" s="5"/>
      <c r="I47" s="5"/>
      <c r="AO47" s="57"/>
      <c r="AP47" s="57"/>
      <c r="AQ47" s="57"/>
      <c r="AR47" s="57"/>
      <c r="AV47" s="5"/>
      <c r="AW47" s="5"/>
      <c r="AX47" s="5"/>
      <c r="AY47" s="5"/>
    </row>
    <row r="48" spans="1:51">
      <c r="A48" s="5"/>
      <c r="C48" s="5"/>
      <c r="D48" s="5"/>
      <c r="E48" s="5"/>
      <c r="F48" s="5"/>
      <c r="G48" s="5"/>
      <c r="H48" s="5"/>
      <c r="I48" s="5"/>
      <c r="AO48" s="57"/>
      <c r="AP48" s="57"/>
      <c r="AQ48" s="57"/>
      <c r="AR48" s="57"/>
      <c r="AV48" s="5"/>
      <c r="AW48" s="5"/>
      <c r="AX48" s="5"/>
      <c r="AY48" s="5"/>
    </row>
    <row r="49" spans="1:51">
      <c r="A49" s="5"/>
      <c r="C49" s="5"/>
      <c r="D49" s="5"/>
      <c r="E49" s="5"/>
      <c r="F49" s="5"/>
      <c r="G49" s="5"/>
      <c r="H49" s="5"/>
      <c r="I49" s="5"/>
      <c r="AO49" s="57"/>
      <c r="AP49" s="57"/>
      <c r="AQ49" s="57"/>
      <c r="AR49" s="57"/>
      <c r="AV49" s="5"/>
      <c r="AW49" s="5"/>
      <c r="AX49" s="5"/>
      <c r="AY49" s="5"/>
    </row>
    <row r="50" spans="1:51">
      <c r="A50" s="5"/>
      <c r="C50" s="5"/>
      <c r="D50" s="5"/>
      <c r="E50" s="5"/>
      <c r="F50" s="5"/>
      <c r="G50" s="5"/>
      <c r="H50" s="5"/>
      <c r="I50" s="5"/>
      <c r="AO50" s="57"/>
      <c r="AP50" s="57"/>
      <c r="AQ50" s="57"/>
      <c r="AR50" s="57"/>
      <c r="AV50" s="5"/>
      <c r="AW50" s="5"/>
      <c r="AX50" s="5"/>
      <c r="AY50" s="5"/>
    </row>
    <row r="51" spans="1:51">
      <c r="A51" s="5"/>
      <c r="C51" s="5"/>
      <c r="D51" s="5"/>
      <c r="E51" s="5"/>
      <c r="F51" s="5"/>
      <c r="G51" s="5"/>
      <c r="H51" s="5"/>
      <c r="I51" s="5"/>
      <c r="AO51" s="57"/>
      <c r="AP51" s="57"/>
      <c r="AQ51" s="57"/>
      <c r="AR51" s="57"/>
      <c r="AV51" s="5"/>
      <c r="AW51" s="5"/>
      <c r="AX51" s="5"/>
      <c r="AY51" s="5"/>
    </row>
    <row r="52" spans="1:51">
      <c r="A52" s="5"/>
      <c r="C52" s="5"/>
      <c r="D52" s="5"/>
      <c r="E52" s="5"/>
      <c r="F52" s="5"/>
      <c r="G52" s="5"/>
      <c r="H52" s="5"/>
      <c r="I52" s="5"/>
      <c r="AO52" s="57"/>
      <c r="AP52" s="57"/>
      <c r="AQ52" s="57"/>
      <c r="AR52" s="57"/>
      <c r="AV52" s="5"/>
      <c r="AW52" s="5"/>
      <c r="AX52" s="5"/>
      <c r="AY52" s="5"/>
    </row>
    <row r="53" spans="1:51">
      <c r="A53" s="5"/>
      <c r="C53" s="5"/>
      <c r="D53" s="5"/>
      <c r="E53" s="5"/>
      <c r="F53" s="5"/>
      <c r="G53" s="5"/>
      <c r="H53" s="5"/>
      <c r="I53" s="5"/>
      <c r="AO53" s="57"/>
      <c r="AP53" s="57"/>
      <c r="AQ53" s="57"/>
      <c r="AR53" s="57"/>
      <c r="AV53" s="5"/>
      <c r="AW53" s="5"/>
      <c r="AX53" s="5"/>
      <c r="AY53" s="5"/>
    </row>
    <row r="54" spans="1:51">
      <c r="A54" s="5"/>
      <c r="C54" s="5"/>
      <c r="D54" s="5"/>
      <c r="E54" s="5"/>
      <c r="F54" s="5"/>
      <c r="G54" s="5"/>
      <c r="H54" s="5"/>
      <c r="I54" s="5"/>
      <c r="AO54" s="57"/>
      <c r="AP54" s="57"/>
      <c r="AQ54" s="57"/>
      <c r="AR54" s="57"/>
      <c r="AV54" s="5"/>
      <c r="AW54" s="5"/>
      <c r="AX54" s="5"/>
      <c r="AY54" s="5"/>
    </row>
    <row r="55" spans="1:51">
      <c r="A55" s="5"/>
      <c r="C55" s="5"/>
      <c r="D55" s="5"/>
      <c r="E55" s="5"/>
      <c r="F55" s="5"/>
      <c r="G55" s="5"/>
      <c r="H55" s="5"/>
      <c r="I55" s="5"/>
      <c r="AO55" s="57"/>
      <c r="AP55" s="57"/>
      <c r="AQ55" s="57"/>
      <c r="AR55" s="57"/>
      <c r="AV55" s="5"/>
      <c r="AW55" s="5"/>
      <c r="AX55" s="5"/>
      <c r="AY55" s="5"/>
    </row>
    <row r="56" spans="1:51">
      <c r="A56" s="5"/>
      <c r="C56" s="5"/>
      <c r="D56" s="5"/>
      <c r="E56" s="5"/>
      <c r="F56" s="5"/>
      <c r="G56" s="5"/>
      <c r="H56" s="5"/>
      <c r="I56" s="5"/>
      <c r="AO56" s="57"/>
      <c r="AP56" s="57"/>
      <c r="AQ56" s="57"/>
      <c r="AR56" s="57"/>
      <c r="AV56" s="5"/>
      <c r="AW56" s="5"/>
      <c r="AX56" s="5"/>
      <c r="AY56" s="5"/>
    </row>
    <row r="57" spans="1:51">
      <c r="A57" s="5"/>
      <c r="C57" s="5"/>
      <c r="D57" s="5"/>
      <c r="E57" s="5"/>
      <c r="F57" s="5"/>
      <c r="G57" s="5"/>
      <c r="H57" s="5"/>
      <c r="I57" s="5"/>
      <c r="AO57" s="57"/>
      <c r="AP57" s="57"/>
      <c r="AQ57" s="57"/>
      <c r="AR57" s="57"/>
      <c r="AV57" s="5"/>
      <c r="AW57" s="5"/>
      <c r="AX57" s="5"/>
      <c r="AY57" s="5"/>
    </row>
    <row r="58" spans="1:51">
      <c r="A58" s="5"/>
      <c r="C58" s="5"/>
      <c r="D58" s="5"/>
      <c r="E58" s="5"/>
      <c r="F58" s="5"/>
      <c r="G58" s="5"/>
      <c r="H58" s="5"/>
      <c r="I58" s="5"/>
      <c r="AO58" s="57"/>
      <c r="AP58" s="57"/>
      <c r="AQ58" s="57"/>
      <c r="AR58" s="57"/>
      <c r="AV58" s="5"/>
      <c r="AW58" s="5"/>
      <c r="AX58" s="5"/>
      <c r="AY58" s="5"/>
    </row>
    <row r="59" spans="1:51">
      <c r="A59" s="5"/>
      <c r="C59" s="5"/>
      <c r="D59" s="5"/>
      <c r="E59" s="5"/>
      <c r="F59" s="5"/>
      <c r="G59" s="5"/>
      <c r="H59" s="5"/>
      <c r="I59" s="5"/>
      <c r="AO59" s="57"/>
      <c r="AP59" s="57"/>
      <c r="AQ59" s="57"/>
      <c r="AR59" s="57"/>
      <c r="AV59" s="5"/>
      <c r="AW59" s="5"/>
      <c r="AX59" s="5"/>
      <c r="AY59" s="5"/>
    </row>
    <row r="60" spans="1:51">
      <c r="A60" s="5"/>
      <c r="C60" s="5"/>
      <c r="D60" s="5"/>
      <c r="E60" s="5"/>
      <c r="F60" s="5"/>
      <c r="G60" s="5"/>
      <c r="H60" s="5"/>
      <c r="I60" s="5"/>
      <c r="AO60" s="57"/>
      <c r="AP60" s="57"/>
      <c r="AQ60" s="57"/>
      <c r="AR60" s="57"/>
      <c r="AV60" s="5"/>
      <c r="AW60" s="5"/>
      <c r="AX60" s="5"/>
      <c r="AY60" s="5"/>
    </row>
    <row r="61" spans="1:51">
      <c r="A61" s="5"/>
      <c r="C61" s="5"/>
      <c r="D61" s="5"/>
      <c r="E61" s="5"/>
      <c r="F61" s="5"/>
      <c r="G61" s="5"/>
      <c r="H61" s="5"/>
      <c r="I61" s="5"/>
      <c r="AO61" s="57"/>
      <c r="AP61" s="57"/>
      <c r="AQ61" s="57"/>
      <c r="AR61" s="57"/>
      <c r="AV61" s="5"/>
      <c r="AW61" s="5"/>
      <c r="AX61" s="5"/>
      <c r="AY61" s="5"/>
    </row>
    <row r="62" spans="1:51">
      <c r="A62" s="5"/>
      <c r="C62" s="5"/>
      <c r="D62" s="5"/>
      <c r="E62" s="5"/>
      <c r="F62" s="5"/>
      <c r="G62" s="5"/>
      <c r="H62" s="5"/>
      <c r="I62" s="5"/>
      <c r="AO62" s="57"/>
      <c r="AP62" s="57"/>
      <c r="AQ62" s="57"/>
      <c r="AR62" s="57"/>
      <c r="AV62" s="5"/>
      <c r="AW62" s="5"/>
      <c r="AX62" s="5"/>
      <c r="AY62" s="5"/>
    </row>
    <row r="63" spans="1:51">
      <c r="A63" s="5"/>
      <c r="C63" s="5"/>
      <c r="D63" s="5"/>
      <c r="E63" s="5"/>
      <c r="F63" s="5"/>
      <c r="G63" s="5"/>
      <c r="H63" s="5"/>
      <c r="I63" s="5"/>
      <c r="AO63" s="57"/>
      <c r="AP63" s="57"/>
      <c r="AQ63" s="57"/>
      <c r="AR63" s="57"/>
      <c r="AV63" s="5"/>
      <c r="AW63" s="5"/>
      <c r="AX63" s="5"/>
      <c r="AY63" s="5"/>
    </row>
    <row r="64" spans="1:51">
      <c r="A64" s="5"/>
      <c r="C64" s="5"/>
      <c r="D64" s="5"/>
      <c r="E64" s="5"/>
      <c r="F64" s="5"/>
      <c r="G64" s="5"/>
      <c r="H64" s="5"/>
      <c r="I64" s="5"/>
      <c r="AO64" s="57"/>
      <c r="AP64" s="57"/>
      <c r="AQ64" s="57"/>
      <c r="AR64" s="57"/>
      <c r="AV64" s="5"/>
      <c r="AW64" s="5"/>
      <c r="AX64" s="5"/>
      <c r="AY64" s="5"/>
    </row>
    <row r="65" spans="1:51">
      <c r="A65" s="5"/>
      <c r="C65" s="5"/>
      <c r="D65" s="5"/>
      <c r="E65" s="5"/>
      <c r="F65" s="5"/>
      <c r="G65" s="5"/>
      <c r="H65" s="5"/>
      <c r="I65" s="5"/>
      <c r="AO65" s="57"/>
      <c r="AP65" s="57"/>
      <c r="AQ65" s="57"/>
      <c r="AR65" s="57"/>
      <c r="AV65" s="5"/>
      <c r="AW65" s="5"/>
      <c r="AX65" s="5"/>
      <c r="AY65" s="5"/>
    </row>
    <row r="66" spans="1:51">
      <c r="A66" s="5"/>
      <c r="C66" s="5"/>
      <c r="D66" s="5"/>
      <c r="E66" s="5"/>
      <c r="F66" s="5"/>
      <c r="G66" s="5"/>
      <c r="H66" s="5"/>
      <c r="I66" s="5"/>
      <c r="AO66" s="57"/>
      <c r="AP66" s="57"/>
      <c r="AQ66" s="57"/>
      <c r="AR66" s="57"/>
      <c r="AV66" s="5"/>
      <c r="AW66" s="5"/>
      <c r="AX66" s="5"/>
      <c r="AY66" s="5"/>
    </row>
    <row r="67" spans="1:51">
      <c r="A67" s="5"/>
      <c r="C67" s="5"/>
      <c r="D67" s="5"/>
      <c r="E67" s="5"/>
      <c r="F67" s="5"/>
      <c r="G67" s="5"/>
      <c r="H67" s="5"/>
      <c r="I67" s="5"/>
      <c r="AO67" s="57"/>
      <c r="AP67" s="57"/>
      <c r="AQ67" s="57"/>
      <c r="AR67" s="57"/>
      <c r="AV67" s="5"/>
      <c r="AW67" s="5"/>
      <c r="AX67" s="5"/>
      <c r="AY67" s="5"/>
    </row>
    <row r="68" spans="1:51">
      <c r="A68" s="5"/>
      <c r="C68" s="5"/>
      <c r="D68" s="5"/>
      <c r="E68" s="5"/>
      <c r="F68" s="5"/>
      <c r="G68" s="5"/>
      <c r="H68" s="5"/>
      <c r="I68" s="5"/>
      <c r="AO68" s="57"/>
      <c r="AP68" s="57"/>
      <c r="AQ68" s="57"/>
      <c r="AR68" s="57"/>
      <c r="AV68" s="5"/>
      <c r="AW68" s="5"/>
      <c r="AX68" s="5"/>
      <c r="AY68" s="5"/>
    </row>
    <row r="69" spans="1:51">
      <c r="A69" s="5"/>
      <c r="C69" s="5"/>
      <c r="D69" s="5"/>
      <c r="E69" s="5"/>
      <c r="F69" s="5"/>
      <c r="G69" s="5"/>
      <c r="H69" s="5"/>
      <c r="I69" s="5"/>
      <c r="AO69" s="57"/>
      <c r="AP69" s="57"/>
      <c r="AQ69" s="57"/>
      <c r="AR69" s="57"/>
      <c r="AV69" s="5"/>
      <c r="AW69" s="5"/>
      <c r="AX69" s="5"/>
      <c r="AY69" s="5"/>
    </row>
    <row r="70" spans="1:51">
      <c r="A70" s="5"/>
      <c r="C70" s="5"/>
      <c r="D70" s="5"/>
      <c r="E70" s="5"/>
      <c r="F70" s="5"/>
      <c r="G70" s="5"/>
      <c r="H70" s="5"/>
      <c r="I70" s="5"/>
      <c r="AO70" s="57"/>
      <c r="AP70" s="57"/>
      <c r="AQ70" s="57"/>
      <c r="AR70" s="57"/>
      <c r="AV70" s="5"/>
      <c r="AW70" s="5"/>
      <c r="AX70" s="5"/>
      <c r="AY70" s="5"/>
    </row>
    <row r="71" spans="1:51">
      <c r="A71" s="5"/>
      <c r="C71" s="5"/>
      <c r="D71" s="5"/>
      <c r="E71" s="5"/>
      <c r="F71" s="5"/>
      <c r="G71" s="5"/>
      <c r="H71" s="5"/>
      <c r="I71" s="5"/>
      <c r="AO71" s="57"/>
      <c r="AP71" s="57"/>
      <c r="AQ71" s="57"/>
      <c r="AR71" s="57"/>
      <c r="AV71" s="5"/>
      <c r="AW71" s="5"/>
      <c r="AX71" s="5"/>
      <c r="AY71" s="5"/>
    </row>
    <row r="72" spans="1:51">
      <c r="A72" s="5"/>
      <c r="C72" s="5"/>
      <c r="D72" s="5"/>
      <c r="E72" s="5"/>
      <c r="F72" s="5"/>
      <c r="G72" s="5"/>
      <c r="H72" s="5"/>
      <c r="I72" s="5"/>
      <c r="AO72" s="57"/>
      <c r="AP72" s="57"/>
      <c r="AQ72" s="57"/>
      <c r="AR72" s="57"/>
      <c r="AV72" s="5"/>
      <c r="AW72" s="5"/>
      <c r="AX72" s="5"/>
      <c r="AY72" s="5"/>
    </row>
    <row r="73" spans="1:51">
      <c r="A73" s="5"/>
      <c r="C73" s="5"/>
      <c r="D73" s="5"/>
      <c r="E73" s="5"/>
      <c r="F73" s="5"/>
      <c r="G73" s="5"/>
      <c r="H73" s="5"/>
      <c r="I73" s="5"/>
      <c r="AO73" s="57"/>
      <c r="AP73" s="57"/>
      <c r="AQ73" s="57"/>
      <c r="AR73" s="57"/>
      <c r="AV73" s="5"/>
      <c r="AW73" s="5"/>
      <c r="AX73" s="5"/>
      <c r="AY73" s="5"/>
    </row>
    <row r="74" spans="1:51">
      <c r="A74" s="5"/>
      <c r="C74" s="5"/>
      <c r="D74" s="5"/>
      <c r="E74" s="5"/>
      <c r="F74" s="5"/>
      <c r="G74" s="5"/>
      <c r="H74" s="5"/>
      <c r="I74" s="5"/>
      <c r="AO74" s="57"/>
      <c r="AP74" s="57"/>
      <c r="AQ74" s="57"/>
      <c r="AR74" s="57"/>
      <c r="AV74" s="5"/>
      <c r="AW74" s="5"/>
      <c r="AX74" s="5"/>
      <c r="AY74" s="5"/>
    </row>
    <row r="75" spans="1:51">
      <c r="A75" s="5"/>
      <c r="C75" s="5"/>
      <c r="D75" s="5"/>
      <c r="E75" s="5"/>
      <c r="F75" s="5"/>
      <c r="G75" s="5"/>
      <c r="H75" s="5"/>
      <c r="I75" s="5"/>
      <c r="AO75" s="57"/>
      <c r="AP75" s="57"/>
      <c r="AQ75" s="57"/>
      <c r="AR75" s="57"/>
      <c r="AV75" s="5"/>
      <c r="AW75" s="5"/>
      <c r="AX75" s="5"/>
      <c r="AY75" s="5"/>
    </row>
    <row r="76" spans="1:51">
      <c r="A76" s="5"/>
      <c r="C76" s="5"/>
      <c r="D76" s="5"/>
      <c r="E76" s="5"/>
      <c r="F76" s="5"/>
      <c r="G76" s="5"/>
      <c r="H76" s="5"/>
      <c r="I76" s="5"/>
      <c r="AO76" s="57"/>
      <c r="AP76" s="57"/>
      <c r="AQ76" s="57"/>
      <c r="AR76" s="57"/>
      <c r="AV76" s="5"/>
      <c r="AW76" s="5"/>
      <c r="AX76" s="5"/>
      <c r="AY76" s="5"/>
    </row>
    <row r="77" spans="1:51">
      <c r="A77" s="5"/>
      <c r="C77" s="5"/>
      <c r="D77" s="5"/>
      <c r="E77" s="5"/>
      <c r="F77" s="5"/>
      <c r="G77" s="5"/>
      <c r="H77" s="5"/>
      <c r="I77" s="5"/>
      <c r="AO77" s="57"/>
      <c r="AP77" s="57"/>
      <c r="AQ77" s="57"/>
      <c r="AR77" s="57"/>
      <c r="AV77" s="5"/>
      <c r="AW77" s="5"/>
      <c r="AX77" s="5"/>
      <c r="AY77" s="5"/>
    </row>
    <row r="78" spans="1:51">
      <c r="A78" s="5"/>
      <c r="C78" s="5"/>
      <c r="D78" s="5"/>
      <c r="E78" s="5"/>
      <c r="F78" s="5"/>
      <c r="G78" s="5"/>
      <c r="H78" s="5"/>
      <c r="I78" s="5"/>
      <c r="AO78" s="57"/>
      <c r="AP78" s="57"/>
      <c r="AQ78" s="57"/>
      <c r="AR78" s="57"/>
      <c r="AV78" s="5"/>
      <c r="AW78" s="5"/>
      <c r="AX78" s="5"/>
      <c r="AY78" s="5"/>
    </row>
    <row r="79" spans="1:51">
      <c r="A79" s="5"/>
      <c r="C79" s="5"/>
      <c r="D79" s="5"/>
      <c r="E79" s="5"/>
      <c r="F79" s="5"/>
      <c r="G79" s="5"/>
      <c r="H79" s="5"/>
      <c r="I79" s="5"/>
      <c r="AO79" s="57"/>
      <c r="AP79" s="57"/>
      <c r="AQ79" s="57"/>
      <c r="AR79" s="57"/>
      <c r="AV79" s="5"/>
      <c r="AW79" s="5"/>
      <c r="AX79" s="5"/>
      <c r="AY79" s="5"/>
    </row>
    <row r="80" spans="1:51">
      <c r="A80" s="5"/>
      <c r="C80" s="5"/>
      <c r="D80" s="5"/>
      <c r="E80" s="5"/>
      <c r="F80" s="5"/>
      <c r="G80" s="5"/>
      <c r="H80" s="5"/>
      <c r="I80" s="5"/>
      <c r="AO80" s="57"/>
      <c r="AP80" s="57"/>
      <c r="AQ80" s="57"/>
      <c r="AR80" s="57"/>
      <c r="AV80" s="5"/>
      <c r="AW80" s="5"/>
      <c r="AX80" s="5"/>
      <c r="AY80" s="5"/>
    </row>
    <row r="81" spans="1:51">
      <c r="A81" s="5"/>
      <c r="C81" s="5"/>
      <c r="D81" s="5"/>
      <c r="E81" s="5"/>
      <c r="F81" s="5"/>
      <c r="G81" s="5"/>
      <c r="H81" s="5"/>
      <c r="I81" s="5"/>
      <c r="AO81" s="57"/>
      <c r="AP81" s="57"/>
      <c r="AQ81" s="57"/>
      <c r="AR81" s="57"/>
      <c r="AV81" s="5"/>
      <c r="AW81" s="5"/>
      <c r="AX81" s="5"/>
      <c r="AY81" s="5"/>
    </row>
    <row r="82" spans="1:51">
      <c r="A82" s="5"/>
      <c r="C82" s="5"/>
      <c r="D82" s="5"/>
      <c r="E82" s="5"/>
      <c r="F82" s="5"/>
      <c r="G82" s="5"/>
      <c r="H82" s="5"/>
      <c r="I82" s="5"/>
      <c r="AO82" s="57"/>
      <c r="AP82" s="57"/>
      <c r="AQ82" s="57"/>
      <c r="AR82" s="57"/>
      <c r="AV82" s="5"/>
      <c r="AW82" s="5"/>
      <c r="AX82" s="5"/>
      <c r="AY82" s="5"/>
    </row>
    <row r="83" spans="1:51">
      <c r="A83" s="5"/>
      <c r="C83" s="5"/>
      <c r="D83" s="5"/>
      <c r="E83" s="5"/>
      <c r="F83" s="5"/>
      <c r="G83" s="5"/>
      <c r="H83" s="5"/>
      <c r="I83" s="5"/>
      <c r="AO83" s="57"/>
      <c r="AP83" s="57"/>
      <c r="AQ83" s="57"/>
      <c r="AR83" s="57"/>
      <c r="AV83" s="5"/>
      <c r="AW83" s="5"/>
      <c r="AX83" s="5"/>
      <c r="AY83" s="5"/>
    </row>
    <row r="84" spans="1:51">
      <c r="A84" s="5"/>
      <c r="C84" s="5"/>
      <c r="D84" s="5"/>
      <c r="E84" s="5"/>
      <c r="F84" s="5"/>
      <c r="G84" s="5"/>
      <c r="H84" s="5"/>
      <c r="I84" s="5"/>
      <c r="AO84" s="57"/>
      <c r="AP84" s="57"/>
      <c r="AQ84" s="57"/>
      <c r="AR84" s="57"/>
      <c r="AV84" s="5"/>
      <c r="AW84" s="5"/>
      <c r="AX84" s="5"/>
      <c r="AY84" s="5"/>
    </row>
    <row r="85" spans="1:51">
      <c r="A85" s="5"/>
      <c r="C85" s="5"/>
      <c r="D85" s="5"/>
      <c r="E85" s="5"/>
      <c r="F85" s="5"/>
      <c r="G85" s="5"/>
      <c r="H85" s="5"/>
      <c r="I85" s="5"/>
      <c r="AO85" s="57"/>
      <c r="AP85" s="57"/>
      <c r="AQ85" s="57"/>
      <c r="AR85" s="57"/>
      <c r="AV85" s="5"/>
      <c r="AW85" s="5"/>
      <c r="AX85" s="5"/>
      <c r="AY85" s="5"/>
    </row>
    <row r="86" spans="1:51">
      <c r="A86" s="5"/>
      <c r="C86" s="5"/>
      <c r="D86" s="5"/>
      <c r="E86" s="5"/>
      <c r="F86" s="5"/>
      <c r="G86" s="5"/>
      <c r="H86" s="5"/>
      <c r="I86" s="5"/>
      <c r="AO86" s="57"/>
      <c r="AP86" s="57"/>
      <c r="AQ86" s="57"/>
      <c r="AR86" s="57"/>
      <c r="AV86" s="5"/>
      <c r="AW86" s="5"/>
      <c r="AX86" s="5"/>
      <c r="AY86" s="5"/>
    </row>
    <row r="87" spans="1:51">
      <c r="A87" s="5"/>
      <c r="C87" s="5"/>
      <c r="D87" s="5"/>
      <c r="E87" s="5"/>
      <c r="F87" s="5"/>
      <c r="G87" s="5"/>
      <c r="H87" s="5"/>
      <c r="I87" s="5"/>
      <c r="AO87" s="57"/>
      <c r="AP87" s="57"/>
      <c r="AQ87" s="57"/>
      <c r="AR87" s="57"/>
      <c r="AV87" s="5"/>
      <c r="AW87" s="5"/>
      <c r="AX87" s="5"/>
      <c r="AY87" s="5"/>
    </row>
    <row r="88" spans="1:51">
      <c r="A88" s="5"/>
      <c r="C88" s="5"/>
      <c r="D88" s="5"/>
      <c r="E88" s="5"/>
      <c r="F88" s="5"/>
      <c r="G88" s="5"/>
      <c r="H88" s="5"/>
      <c r="I88" s="5"/>
      <c r="AO88" s="57"/>
      <c r="AP88" s="57"/>
      <c r="AQ88" s="57"/>
      <c r="AR88" s="57"/>
      <c r="AV88" s="5"/>
      <c r="AW88" s="5"/>
      <c r="AX88" s="5"/>
      <c r="AY88" s="5"/>
    </row>
    <row r="89" spans="1:51">
      <c r="A89" s="5"/>
      <c r="C89" s="5"/>
      <c r="D89" s="5"/>
      <c r="E89" s="5"/>
      <c r="F89" s="5"/>
      <c r="G89" s="5"/>
      <c r="H89" s="5"/>
      <c r="I89" s="5"/>
      <c r="AO89" s="57"/>
      <c r="AP89" s="57"/>
      <c r="AQ89" s="57"/>
      <c r="AR89" s="57"/>
      <c r="AV89" s="5"/>
      <c r="AW89" s="5"/>
      <c r="AX89" s="5"/>
      <c r="AY89" s="5"/>
    </row>
    <row r="90" spans="1:51">
      <c r="A90" s="5"/>
      <c r="C90" s="5"/>
      <c r="D90" s="5"/>
      <c r="E90" s="5"/>
      <c r="F90" s="5"/>
      <c r="G90" s="5"/>
      <c r="H90" s="5"/>
      <c r="I90" s="5"/>
      <c r="AO90" s="57"/>
      <c r="AP90" s="57"/>
      <c r="AQ90" s="57"/>
      <c r="AR90" s="57"/>
      <c r="AV90" s="5"/>
      <c r="AW90" s="5"/>
      <c r="AX90" s="5"/>
      <c r="AY90" s="5"/>
    </row>
    <row r="91" spans="1:51">
      <c r="A91" s="5"/>
      <c r="C91" s="5"/>
      <c r="D91" s="5"/>
      <c r="E91" s="5"/>
      <c r="F91" s="5"/>
      <c r="G91" s="5"/>
      <c r="H91" s="5"/>
      <c r="I91" s="5"/>
      <c r="AO91" s="57"/>
      <c r="AP91" s="57"/>
      <c r="AQ91" s="57"/>
      <c r="AR91" s="57"/>
      <c r="AV91" s="5"/>
      <c r="AW91" s="5"/>
      <c r="AX91" s="5"/>
      <c r="AY91" s="5"/>
    </row>
    <row r="92" spans="1:51">
      <c r="A92" s="5"/>
      <c r="C92" s="5"/>
      <c r="D92" s="5"/>
      <c r="E92" s="5"/>
      <c r="F92" s="5"/>
      <c r="G92" s="5"/>
      <c r="H92" s="5"/>
      <c r="I92" s="5"/>
      <c r="AO92" s="57"/>
      <c r="AP92" s="57"/>
      <c r="AQ92" s="57"/>
      <c r="AR92" s="57"/>
      <c r="AV92" s="5"/>
      <c r="AW92" s="5"/>
      <c r="AX92" s="5"/>
      <c r="AY92" s="5"/>
    </row>
    <row r="93" spans="1:51">
      <c r="A93" s="5"/>
      <c r="C93" s="5"/>
      <c r="D93" s="5"/>
      <c r="E93" s="5"/>
      <c r="F93" s="5"/>
      <c r="G93" s="5"/>
      <c r="H93" s="5"/>
      <c r="I93" s="5"/>
      <c r="AO93" s="57"/>
      <c r="AP93" s="57"/>
      <c r="AQ93" s="57"/>
      <c r="AR93" s="57"/>
      <c r="AV93" s="5"/>
      <c r="AW93" s="5"/>
      <c r="AX93" s="5"/>
      <c r="AY93" s="5"/>
    </row>
    <row r="94" spans="1:51">
      <c r="A94" s="5"/>
      <c r="C94" s="5"/>
      <c r="D94" s="5"/>
      <c r="E94" s="5"/>
      <c r="F94" s="5"/>
      <c r="G94" s="5"/>
      <c r="H94" s="5"/>
      <c r="I94" s="5"/>
      <c r="AO94" s="57"/>
      <c r="AP94" s="57"/>
      <c r="AQ94" s="57"/>
      <c r="AR94" s="57"/>
      <c r="AV94" s="5"/>
      <c r="AW94" s="5"/>
      <c r="AX94" s="5"/>
      <c r="AY94" s="5"/>
    </row>
    <row r="95" spans="1:51">
      <c r="A95" s="5"/>
      <c r="C95" s="5"/>
      <c r="D95" s="5"/>
      <c r="E95" s="5"/>
      <c r="F95" s="5"/>
      <c r="G95" s="5"/>
      <c r="H95" s="5"/>
      <c r="I95" s="5"/>
      <c r="AQ95" s="57"/>
      <c r="AR95" s="57"/>
      <c r="AX95" s="5"/>
      <c r="AY95" s="5"/>
    </row>
    <row r="96" spans="1:51">
      <c r="A96" s="5"/>
      <c r="C96" s="5"/>
      <c r="D96" s="5"/>
      <c r="E96" s="5"/>
      <c r="F96" s="5"/>
      <c r="G96" s="5"/>
      <c r="H96" s="5"/>
      <c r="I96" s="5"/>
      <c r="AQ96" s="57"/>
      <c r="AR96" s="57"/>
      <c r="AX96" s="5"/>
      <c r="AY96" s="5"/>
    </row>
    <row r="97" spans="1:51">
      <c r="A97" s="5"/>
      <c r="C97" s="5"/>
      <c r="D97" s="5"/>
      <c r="E97" s="5"/>
      <c r="F97" s="5"/>
      <c r="G97" s="5"/>
      <c r="H97" s="5"/>
      <c r="I97" s="5"/>
      <c r="AQ97" s="57"/>
      <c r="AR97" s="57"/>
      <c r="AX97" s="5"/>
      <c r="AY97" s="5"/>
    </row>
    <row r="98" spans="1:51">
      <c r="A98" s="5"/>
      <c r="C98" s="5"/>
      <c r="D98" s="5"/>
      <c r="E98" s="5"/>
      <c r="F98" s="5"/>
      <c r="G98" s="5"/>
      <c r="H98" s="5"/>
      <c r="I98" s="5"/>
      <c r="AQ98" s="57"/>
      <c r="AR98" s="57"/>
      <c r="AX98" s="5"/>
      <c r="AY98" s="5"/>
    </row>
    <row r="99" spans="1:51">
      <c r="A99" s="5"/>
      <c r="C99" s="5"/>
      <c r="D99" s="5"/>
      <c r="E99" s="5"/>
      <c r="F99" s="5"/>
      <c r="G99" s="5"/>
      <c r="H99" s="5"/>
      <c r="I99" s="5"/>
      <c r="AQ99" s="57"/>
      <c r="AR99" s="57"/>
      <c r="AX99" s="5"/>
      <c r="AY99" s="5"/>
    </row>
    <row r="100" spans="1:51">
      <c r="A100" s="5"/>
      <c r="C100" s="5"/>
      <c r="D100" s="5"/>
      <c r="E100" s="5"/>
      <c r="F100" s="5"/>
      <c r="G100" s="5"/>
      <c r="H100" s="5"/>
      <c r="I100" s="5"/>
      <c r="AQ100" s="57"/>
      <c r="AR100" s="57"/>
      <c r="AX100" s="5"/>
      <c r="AY100" s="5"/>
    </row>
    <row r="101" spans="1:51">
      <c r="A101" s="5"/>
      <c r="C101" s="5"/>
      <c r="D101" s="5"/>
      <c r="E101" s="5"/>
      <c r="F101" s="5"/>
      <c r="G101" s="5"/>
      <c r="H101" s="5"/>
      <c r="I101" s="5"/>
      <c r="AQ101" s="57"/>
      <c r="AR101" s="57"/>
      <c r="AX101" s="5"/>
      <c r="AY101" s="5"/>
    </row>
    <row r="102" spans="1:51">
      <c r="A102" s="5"/>
      <c r="C102" s="5"/>
      <c r="D102" s="5"/>
      <c r="E102" s="5"/>
      <c r="F102" s="5"/>
      <c r="G102" s="5"/>
      <c r="H102" s="5"/>
      <c r="I102" s="5"/>
      <c r="AQ102" s="57"/>
      <c r="AR102" s="57"/>
      <c r="AX102" s="5"/>
      <c r="AY102" s="5"/>
    </row>
    <row r="103" spans="1:51">
      <c r="A103" s="5"/>
      <c r="C103" s="5"/>
      <c r="D103" s="5"/>
      <c r="E103" s="5"/>
      <c r="F103" s="5"/>
      <c r="G103" s="5"/>
      <c r="H103" s="5"/>
      <c r="I103" s="5"/>
      <c r="AQ103" s="57"/>
      <c r="AR103" s="57"/>
      <c r="AX103" s="5"/>
      <c r="AY103" s="5"/>
    </row>
    <row r="104" spans="1:51">
      <c r="A104" s="5"/>
      <c r="C104" s="5"/>
      <c r="D104" s="5"/>
      <c r="E104" s="5"/>
      <c r="F104" s="5"/>
      <c r="G104" s="5"/>
      <c r="H104" s="5"/>
      <c r="I104" s="5"/>
      <c r="AQ104" s="57"/>
      <c r="AR104" s="57"/>
      <c r="AX104" s="5"/>
      <c r="AY104" s="5"/>
    </row>
    <row r="105" spans="1:51">
      <c r="A105" s="5"/>
      <c r="C105" s="5"/>
      <c r="D105" s="5"/>
      <c r="E105" s="5"/>
      <c r="F105" s="5"/>
      <c r="G105" s="5"/>
      <c r="H105" s="5"/>
      <c r="I105" s="5"/>
      <c r="AQ105" s="57"/>
      <c r="AR105" s="57"/>
      <c r="AX105" s="5"/>
      <c r="AY105" s="5"/>
    </row>
    <row r="106" spans="1:51">
      <c r="A106" s="5"/>
      <c r="C106" s="5"/>
      <c r="D106" s="5"/>
      <c r="E106" s="5"/>
      <c r="F106" s="5"/>
      <c r="G106" s="5"/>
      <c r="H106" s="5"/>
      <c r="I106" s="5"/>
      <c r="AQ106" s="57"/>
      <c r="AR106" s="57"/>
      <c r="AX106" s="5"/>
      <c r="AY106" s="5"/>
    </row>
    <row r="107" spans="1:51">
      <c r="A107" s="5"/>
      <c r="C107" s="5"/>
      <c r="D107" s="5"/>
      <c r="E107" s="5"/>
      <c r="F107" s="5"/>
      <c r="G107" s="5"/>
      <c r="H107" s="5"/>
      <c r="I107" s="5"/>
      <c r="AQ107" s="57"/>
      <c r="AR107" s="57"/>
      <c r="AX107" s="5"/>
      <c r="AY107" s="5"/>
    </row>
    <row r="108" spans="1:51">
      <c r="A108" s="5"/>
      <c r="C108" s="5"/>
      <c r="D108" s="5"/>
      <c r="E108" s="5"/>
      <c r="F108" s="5"/>
      <c r="G108" s="5"/>
      <c r="H108" s="5"/>
      <c r="I108" s="5"/>
      <c r="AQ108" s="57"/>
      <c r="AR108" s="57"/>
      <c r="AX108" s="5"/>
      <c r="AY108" s="5"/>
    </row>
    <row r="109" spans="1:51">
      <c r="A109" s="5"/>
      <c r="C109" s="5"/>
      <c r="D109" s="5"/>
      <c r="E109" s="5"/>
      <c r="F109" s="5"/>
      <c r="G109" s="5"/>
      <c r="H109" s="5"/>
      <c r="I109" s="5"/>
      <c r="AQ109" s="57"/>
      <c r="AR109" s="57"/>
      <c r="AX109" s="5"/>
      <c r="AY109" s="5"/>
    </row>
    <row r="110" spans="1:51">
      <c r="A110" s="5"/>
      <c r="C110" s="5"/>
      <c r="D110" s="5"/>
      <c r="E110" s="5"/>
      <c r="F110" s="5"/>
      <c r="G110" s="5"/>
      <c r="H110" s="5"/>
      <c r="I110" s="5"/>
      <c r="AQ110" s="57"/>
      <c r="AR110" s="57"/>
      <c r="AX110" s="5"/>
      <c r="AY110" s="5"/>
    </row>
    <row r="111" spans="1:51">
      <c r="A111" s="5"/>
      <c r="C111" s="5"/>
      <c r="D111" s="5"/>
      <c r="E111" s="5"/>
      <c r="F111" s="5"/>
      <c r="G111" s="5"/>
      <c r="H111" s="5"/>
      <c r="I111" s="5"/>
      <c r="AQ111" s="57"/>
      <c r="AR111" s="57"/>
      <c r="AX111" s="5"/>
      <c r="AY111" s="5"/>
    </row>
    <row r="112" spans="1:51">
      <c r="A112" s="5"/>
      <c r="C112" s="5"/>
      <c r="D112" s="5"/>
      <c r="E112" s="5"/>
      <c r="F112" s="5"/>
      <c r="G112" s="5"/>
      <c r="H112" s="5"/>
      <c r="I112" s="5"/>
      <c r="AQ112" s="57"/>
      <c r="AR112" s="57"/>
      <c r="AX112" s="5"/>
      <c r="AY112" s="5"/>
    </row>
    <row r="113" spans="1:51">
      <c r="A113" s="5"/>
      <c r="C113" s="5"/>
      <c r="D113" s="5"/>
      <c r="E113" s="5"/>
      <c r="F113" s="5"/>
      <c r="G113" s="5"/>
      <c r="H113" s="5"/>
      <c r="I113" s="5"/>
      <c r="AQ113" s="57"/>
      <c r="AR113" s="57"/>
      <c r="AX113" s="5"/>
      <c r="AY113" s="5"/>
    </row>
    <row r="114" spans="1:51">
      <c r="A114" s="5"/>
      <c r="C114" s="5"/>
      <c r="D114" s="5"/>
      <c r="E114" s="5"/>
      <c r="F114" s="5"/>
      <c r="G114" s="5"/>
      <c r="H114" s="5"/>
      <c r="I114" s="5"/>
      <c r="AQ114" s="57"/>
      <c r="AR114" s="57"/>
      <c r="AX114" s="5"/>
      <c r="AY114" s="5"/>
    </row>
    <row r="115" spans="1:51">
      <c r="A115" s="5"/>
      <c r="C115" s="5"/>
      <c r="D115" s="5"/>
      <c r="E115" s="5"/>
      <c r="F115" s="5"/>
      <c r="G115" s="5"/>
      <c r="H115" s="5"/>
      <c r="I115" s="5"/>
      <c r="AQ115" s="57"/>
      <c r="AR115" s="57"/>
      <c r="AX115" s="5"/>
      <c r="AY115" s="5"/>
    </row>
    <row r="116" spans="1:51">
      <c r="A116" s="5"/>
      <c r="C116" s="5"/>
      <c r="D116" s="5"/>
      <c r="E116" s="5"/>
      <c r="F116" s="5"/>
      <c r="G116" s="5"/>
      <c r="H116" s="5"/>
      <c r="I116" s="5"/>
      <c r="AQ116" s="57"/>
      <c r="AR116" s="57"/>
      <c r="AX116" s="5"/>
      <c r="AY116" s="5"/>
    </row>
    <row r="117" spans="1:51">
      <c r="A117" s="5"/>
      <c r="C117" s="5"/>
      <c r="D117" s="5"/>
      <c r="E117" s="5"/>
      <c r="F117" s="5"/>
      <c r="G117" s="5"/>
      <c r="H117" s="5"/>
      <c r="I117" s="5"/>
      <c r="AQ117" s="57"/>
      <c r="AR117" s="57"/>
      <c r="AX117" s="5"/>
      <c r="AY117" s="5"/>
    </row>
    <row r="118" spans="1:51">
      <c r="A118" s="5"/>
      <c r="C118" s="5"/>
      <c r="D118" s="5"/>
      <c r="E118" s="5"/>
      <c r="F118" s="5"/>
      <c r="G118" s="5"/>
      <c r="H118" s="5"/>
      <c r="I118" s="5"/>
      <c r="AQ118" s="57"/>
      <c r="AR118" s="57"/>
      <c r="AX118" s="5"/>
      <c r="AY118" s="5"/>
    </row>
    <row r="119" spans="1:51">
      <c r="A119" s="5"/>
      <c r="C119" s="5"/>
      <c r="D119" s="5"/>
      <c r="E119" s="5"/>
      <c r="F119" s="5"/>
      <c r="G119" s="5"/>
      <c r="H119" s="5"/>
      <c r="I119" s="5"/>
      <c r="AQ119" s="57"/>
      <c r="AR119" s="57"/>
      <c r="AX119" s="5"/>
      <c r="AY119" s="5"/>
    </row>
    <row r="120" spans="1:51">
      <c r="A120" s="5"/>
      <c r="C120" s="5"/>
      <c r="D120" s="5"/>
      <c r="E120" s="5"/>
      <c r="F120" s="5"/>
      <c r="G120" s="5"/>
      <c r="H120" s="5"/>
      <c r="I120" s="5"/>
      <c r="AQ120" s="57"/>
      <c r="AR120" s="57"/>
      <c r="AX120" s="5"/>
      <c r="AY120" s="5"/>
    </row>
    <row r="121" spans="1:51">
      <c r="A121" s="5"/>
      <c r="C121" s="5"/>
      <c r="D121" s="5"/>
      <c r="E121" s="5"/>
      <c r="F121" s="5"/>
      <c r="G121" s="5"/>
      <c r="H121" s="5"/>
      <c r="I121" s="5"/>
      <c r="AQ121" s="57"/>
      <c r="AR121" s="57"/>
      <c r="AX121" s="5"/>
      <c r="AY121" s="5"/>
    </row>
    <row r="122" spans="1:51">
      <c r="A122" s="5"/>
      <c r="C122" s="5"/>
      <c r="D122" s="5"/>
      <c r="E122" s="5"/>
      <c r="F122" s="5"/>
      <c r="G122" s="5"/>
      <c r="H122" s="5"/>
      <c r="I122" s="5"/>
      <c r="AQ122" s="57"/>
      <c r="AR122" s="57"/>
      <c r="AX122" s="5"/>
      <c r="AY122" s="5"/>
    </row>
    <row r="123" spans="1:51">
      <c r="A123" s="5"/>
      <c r="C123" s="5"/>
      <c r="D123" s="5"/>
      <c r="E123" s="5"/>
      <c r="F123" s="5"/>
      <c r="G123" s="5"/>
      <c r="H123" s="5"/>
      <c r="I123" s="5"/>
      <c r="AQ123" s="57"/>
      <c r="AR123" s="57"/>
      <c r="AX123" s="5"/>
      <c r="AY123" s="5"/>
    </row>
    <row r="124" spans="1:51">
      <c r="A124" s="5"/>
      <c r="C124" s="5"/>
      <c r="D124" s="5"/>
      <c r="E124" s="5"/>
      <c r="F124" s="5"/>
      <c r="G124" s="5"/>
      <c r="H124" s="5"/>
      <c r="I124" s="5"/>
      <c r="AQ124" s="57"/>
      <c r="AR124" s="57"/>
      <c r="AX124" s="5"/>
      <c r="AY124" s="5"/>
    </row>
    <row r="125" spans="1:51">
      <c r="A125" s="5"/>
      <c r="C125" s="5"/>
      <c r="D125" s="5"/>
      <c r="E125" s="5"/>
      <c r="F125" s="5"/>
      <c r="G125" s="5"/>
      <c r="H125" s="5"/>
      <c r="I125" s="5"/>
      <c r="AQ125" s="57"/>
      <c r="AR125" s="57"/>
      <c r="AX125" s="5"/>
      <c r="AY125" s="5"/>
    </row>
    <row r="126" spans="1:51">
      <c r="A126" s="5"/>
      <c r="C126" s="5"/>
      <c r="D126" s="5"/>
      <c r="E126" s="5"/>
      <c r="F126" s="5"/>
      <c r="G126" s="5"/>
      <c r="H126" s="5"/>
      <c r="I126" s="5"/>
      <c r="AQ126" s="57"/>
      <c r="AR126" s="57"/>
      <c r="AX126" s="5"/>
      <c r="AY126" s="5"/>
    </row>
    <row r="127" spans="1:51">
      <c r="A127" s="5"/>
      <c r="C127" s="5"/>
      <c r="D127" s="5"/>
      <c r="E127" s="5"/>
      <c r="F127" s="5"/>
      <c r="G127" s="5"/>
      <c r="H127" s="5"/>
      <c r="I127" s="5"/>
      <c r="AQ127" s="57"/>
      <c r="AR127" s="57"/>
      <c r="AX127" s="5"/>
      <c r="AY127" s="5"/>
    </row>
    <row r="128" spans="1:51">
      <c r="A128" s="5"/>
      <c r="C128" s="5"/>
      <c r="D128" s="5"/>
      <c r="E128" s="5"/>
      <c r="F128" s="5"/>
      <c r="G128" s="5"/>
      <c r="H128" s="5"/>
      <c r="I128" s="5"/>
      <c r="AQ128" s="57"/>
      <c r="AR128" s="57"/>
      <c r="AX128" s="5"/>
      <c r="AY128" s="5"/>
    </row>
    <row r="129" spans="1:51">
      <c r="A129" s="5"/>
      <c r="C129" s="5"/>
      <c r="D129" s="5"/>
      <c r="E129" s="5"/>
      <c r="F129" s="5"/>
      <c r="G129" s="5"/>
      <c r="H129" s="5"/>
      <c r="I129" s="5"/>
      <c r="AQ129" s="57"/>
      <c r="AR129" s="57"/>
      <c r="AX129" s="5"/>
      <c r="AY129" s="5"/>
    </row>
    <row r="130" spans="1:51">
      <c r="A130" s="5"/>
      <c r="C130" s="5"/>
      <c r="D130" s="5"/>
      <c r="E130" s="5"/>
      <c r="F130" s="5"/>
      <c r="G130" s="5"/>
      <c r="H130" s="5"/>
      <c r="I130" s="5"/>
      <c r="AQ130" s="57"/>
      <c r="AR130" s="57"/>
      <c r="AX130" s="5"/>
      <c r="AY130" s="5"/>
    </row>
    <row r="131" spans="1:51">
      <c r="A131" s="5"/>
      <c r="C131" s="5"/>
      <c r="D131" s="5"/>
      <c r="E131" s="5"/>
      <c r="F131" s="5"/>
      <c r="G131" s="5"/>
      <c r="H131" s="5"/>
      <c r="I131" s="5"/>
      <c r="AQ131" s="57"/>
      <c r="AR131" s="57"/>
      <c r="AX131" s="5"/>
      <c r="AY131" s="5"/>
    </row>
    <row r="132" spans="1:51">
      <c r="A132" s="5"/>
      <c r="C132" s="5"/>
      <c r="D132" s="5"/>
      <c r="E132" s="5"/>
      <c r="F132" s="5"/>
      <c r="G132" s="5"/>
      <c r="H132" s="5"/>
      <c r="I132" s="5"/>
      <c r="AQ132" s="57"/>
      <c r="AR132" s="57"/>
      <c r="AX132" s="5"/>
      <c r="AY132" s="5"/>
    </row>
    <row r="133" spans="1:51">
      <c r="A133" s="5"/>
      <c r="C133" s="5"/>
      <c r="D133" s="5"/>
      <c r="E133" s="5"/>
      <c r="F133" s="5"/>
      <c r="G133" s="5"/>
      <c r="H133" s="5"/>
      <c r="I133" s="5"/>
      <c r="AQ133" s="57"/>
      <c r="AR133" s="57"/>
      <c r="AX133" s="5"/>
      <c r="AY133" s="5"/>
    </row>
    <row r="134" spans="1:51">
      <c r="A134" s="5"/>
      <c r="C134" s="5"/>
      <c r="D134" s="5"/>
      <c r="E134" s="5"/>
      <c r="F134" s="5"/>
      <c r="G134" s="5"/>
      <c r="H134" s="5"/>
      <c r="I134" s="5"/>
      <c r="AQ134" s="57"/>
      <c r="AR134" s="57"/>
      <c r="AX134" s="5"/>
      <c r="AY134" s="5"/>
    </row>
    <row r="135" spans="1:51">
      <c r="A135" s="5"/>
      <c r="C135" s="5"/>
      <c r="D135" s="5"/>
      <c r="E135" s="5"/>
      <c r="F135" s="5"/>
      <c r="G135" s="5"/>
      <c r="H135" s="5"/>
      <c r="I135" s="5"/>
      <c r="AQ135" s="57"/>
      <c r="AR135" s="57"/>
      <c r="AX135" s="5"/>
      <c r="AY135" s="5"/>
    </row>
    <row r="136" spans="1:51">
      <c r="A136" s="5"/>
      <c r="C136" s="5"/>
      <c r="D136" s="5"/>
      <c r="E136" s="5"/>
      <c r="F136" s="5"/>
      <c r="G136" s="5"/>
      <c r="H136" s="5"/>
      <c r="I136" s="5"/>
      <c r="AQ136" s="57"/>
      <c r="AR136" s="57"/>
      <c r="AX136" s="5"/>
      <c r="AY136" s="5"/>
    </row>
    <row r="137" spans="1:51">
      <c r="A137" s="5"/>
      <c r="C137" s="5"/>
      <c r="D137" s="5"/>
      <c r="E137" s="5"/>
      <c r="F137" s="5"/>
      <c r="G137" s="5"/>
      <c r="H137" s="5"/>
      <c r="I137" s="5"/>
      <c r="AQ137" s="57"/>
      <c r="AR137" s="57"/>
      <c r="AX137" s="5"/>
      <c r="AY137" s="5"/>
    </row>
    <row r="138" spans="1:51">
      <c r="A138" s="5"/>
      <c r="C138" s="5"/>
      <c r="D138" s="5"/>
      <c r="E138" s="5"/>
      <c r="F138" s="5"/>
      <c r="G138" s="5"/>
      <c r="H138" s="5"/>
      <c r="I138" s="5"/>
      <c r="AQ138" s="57"/>
      <c r="AR138" s="57"/>
      <c r="AX138" s="5"/>
      <c r="AY138" s="5"/>
    </row>
    <row r="139" spans="1:51">
      <c r="A139" s="5"/>
      <c r="C139" s="5"/>
      <c r="D139" s="5"/>
      <c r="E139" s="5"/>
      <c r="F139" s="5"/>
      <c r="G139" s="5"/>
      <c r="H139" s="5"/>
      <c r="I139" s="5"/>
      <c r="AQ139" s="57"/>
      <c r="AR139" s="57"/>
      <c r="AX139" s="5"/>
      <c r="AY139" s="5"/>
    </row>
    <row r="140" spans="1:51">
      <c r="A140" s="5"/>
      <c r="C140" s="5"/>
      <c r="D140" s="5"/>
      <c r="E140" s="5"/>
      <c r="F140" s="5"/>
      <c r="G140" s="5"/>
      <c r="H140" s="5"/>
      <c r="I140" s="5"/>
      <c r="AQ140" s="57"/>
      <c r="AR140" s="57"/>
      <c r="AX140" s="5"/>
      <c r="AY140" s="5"/>
    </row>
    <row r="141" spans="1:51">
      <c r="A141" s="5"/>
      <c r="C141" s="5"/>
      <c r="D141" s="5"/>
      <c r="E141" s="5"/>
      <c r="F141" s="5"/>
      <c r="G141" s="5"/>
      <c r="H141" s="5"/>
      <c r="I141" s="5"/>
      <c r="AQ141" s="57"/>
      <c r="AR141" s="57"/>
      <c r="AX141" s="5"/>
      <c r="AY141" s="5"/>
    </row>
    <row r="142" spans="1:51">
      <c r="A142" s="5"/>
      <c r="C142" s="5"/>
      <c r="D142" s="5"/>
      <c r="E142" s="5"/>
      <c r="F142" s="5"/>
      <c r="G142" s="5"/>
      <c r="H142" s="5"/>
      <c r="I142" s="5"/>
      <c r="AQ142" s="57"/>
      <c r="AR142" s="57"/>
      <c r="AX142" s="5"/>
      <c r="AY142" s="5"/>
    </row>
    <row r="143" spans="1:51">
      <c r="A143" s="5"/>
      <c r="C143" s="5"/>
      <c r="D143" s="5"/>
      <c r="E143" s="5"/>
      <c r="F143" s="5"/>
      <c r="G143" s="5"/>
      <c r="H143" s="5"/>
      <c r="I143" s="5"/>
      <c r="AQ143" s="57"/>
      <c r="AR143" s="57"/>
      <c r="AX143" s="5"/>
      <c r="AY143" s="5"/>
    </row>
    <row r="144" spans="1:51">
      <c r="A144" s="5"/>
      <c r="C144" s="5"/>
      <c r="D144" s="5"/>
      <c r="E144" s="5"/>
      <c r="F144" s="5"/>
      <c r="G144" s="5"/>
      <c r="H144" s="5"/>
      <c r="I144" s="5"/>
      <c r="AQ144" s="57"/>
      <c r="AR144" s="57"/>
      <c r="AX144" s="5"/>
      <c r="AY144" s="5"/>
    </row>
    <row r="145" spans="1:51">
      <c r="A145" s="5"/>
      <c r="C145" s="5"/>
      <c r="D145" s="5"/>
      <c r="E145" s="5"/>
      <c r="F145" s="5"/>
      <c r="G145" s="5"/>
      <c r="H145" s="5"/>
      <c r="I145" s="5"/>
      <c r="AQ145" s="57"/>
      <c r="AR145" s="57"/>
      <c r="AX145" s="5"/>
      <c r="AY145" s="5"/>
    </row>
    <row r="146" spans="1:51">
      <c r="A146" s="5"/>
      <c r="C146" s="5"/>
      <c r="D146" s="5"/>
      <c r="E146" s="5"/>
      <c r="F146" s="5"/>
      <c r="G146" s="5"/>
      <c r="H146" s="5"/>
      <c r="I146" s="5"/>
      <c r="AQ146" s="57"/>
      <c r="AR146" s="57"/>
      <c r="AX146" s="5"/>
      <c r="AY146" s="5"/>
    </row>
    <row r="147" spans="1:51">
      <c r="A147" s="5"/>
      <c r="C147" s="5"/>
      <c r="D147" s="5"/>
      <c r="E147" s="5"/>
      <c r="F147" s="5"/>
      <c r="G147" s="5"/>
      <c r="H147" s="5"/>
      <c r="I147" s="5"/>
      <c r="AQ147" s="57"/>
      <c r="AR147" s="57"/>
      <c r="AX147" s="5"/>
      <c r="AY147" s="5"/>
    </row>
    <row r="148" spans="1:51">
      <c r="A148" s="5"/>
      <c r="C148" s="5"/>
      <c r="D148" s="5"/>
      <c r="E148" s="5"/>
      <c r="F148" s="5"/>
      <c r="G148" s="5"/>
      <c r="H148" s="5"/>
      <c r="I148" s="5"/>
      <c r="AQ148" s="57"/>
      <c r="AR148" s="57"/>
      <c r="AX148" s="5"/>
      <c r="AY148" s="5"/>
    </row>
    <row r="149" spans="1:51">
      <c r="A149" s="5"/>
      <c r="C149" s="5"/>
      <c r="D149" s="5"/>
      <c r="E149" s="5"/>
      <c r="F149" s="5"/>
      <c r="G149" s="5"/>
      <c r="H149" s="5"/>
      <c r="I149" s="5"/>
      <c r="AQ149" s="57"/>
      <c r="AR149" s="57"/>
      <c r="AX149" s="5"/>
      <c r="AY149" s="5"/>
    </row>
    <row r="150" spans="1:51">
      <c r="A150" s="5"/>
      <c r="C150" s="5"/>
      <c r="D150" s="5"/>
      <c r="E150" s="5"/>
      <c r="F150" s="5"/>
      <c r="G150" s="5"/>
      <c r="H150" s="5"/>
      <c r="I150" s="5"/>
      <c r="AQ150" s="57"/>
      <c r="AR150" s="57"/>
      <c r="AX150" s="5"/>
      <c r="AY150" s="5"/>
    </row>
    <row r="151" spans="1:51">
      <c r="A151" s="5"/>
      <c r="C151" s="5"/>
      <c r="D151" s="5"/>
      <c r="E151" s="5"/>
      <c r="F151" s="5"/>
      <c r="G151" s="5"/>
      <c r="H151" s="5"/>
      <c r="I151" s="5"/>
      <c r="AQ151" s="57"/>
      <c r="AR151" s="57"/>
      <c r="AX151" s="5"/>
      <c r="AY151" s="5"/>
    </row>
    <row r="152" spans="1:51">
      <c r="A152" s="5"/>
      <c r="C152" s="5"/>
      <c r="D152" s="5"/>
      <c r="E152" s="5"/>
      <c r="F152" s="5"/>
      <c r="G152" s="5"/>
      <c r="H152" s="5"/>
      <c r="I152" s="5"/>
      <c r="AQ152" s="57"/>
      <c r="AR152" s="57"/>
      <c r="AX152" s="5"/>
      <c r="AY152" s="5"/>
    </row>
    <row r="153" spans="1:51">
      <c r="A153" s="5"/>
      <c r="C153" s="5"/>
      <c r="D153" s="5"/>
      <c r="E153" s="5"/>
      <c r="F153" s="5"/>
      <c r="G153" s="5"/>
      <c r="H153" s="5"/>
      <c r="I153" s="5"/>
      <c r="AQ153" s="57"/>
      <c r="AR153" s="57"/>
      <c r="AX153" s="5"/>
      <c r="AY153" s="5"/>
    </row>
    <row r="154" spans="1:51">
      <c r="A154" s="5"/>
      <c r="C154" s="5"/>
      <c r="D154" s="5"/>
      <c r="E154" s="5"/>
      <c r="F154" s="5"/>
      <c r="G154" s="5"/>
      <c r="H154" s="5"/>
      <c r="I154" s="5"/>
      <c r="AQ154" s="57"/>
      <c r="AR154" s="57"/>
      <c r="AX154" s="5"/>
      <c r="AY154" s="5"/>
    </row>
    <row r="155" spans="1:51">
      <c r="A155" s="5"/>
      <c r="C155" s="5"/>
      <c r="D155" s="5"/>
      <c r="E155" s="5"/>
      <c r="F155" s="5"/>
      <c r="G155" s="5"/>
      <c r="H155" s="5"/>
      <c r="I155" s="5"/>
      <c r="AQ155" s="57"/>
      <c r="AR155" s="57"/>
      <c r="AX155" s="5"/>
      <c r="AY155" s="5"/>
    </row>
    <row r="156" spans="1:51">
      <c r="A156" s="5"/>
      <c r="C156" s="5"/>
      <c r="D156" s="5"/>
      <c r="E156" s="5"/>
      <c r="F156" s="5"/>
      <c r="G156" s="5"/>
      <c r="H156" s="5"/>
      <c r="I156" s="5"/>
      <c r="AQ156" s="57"/>
      <c r="AR156" s="57"/>
      <c r="AX156" s="5"/>
      <c r="AY156" s="5"/>
    </row>
    <row r="157" spans="1:51">
      <c r="A157" s="5"/>
      <c r="C157" s="5"/>
      <c r="D157" s="5"/>
      <c r="E157" s="5"/>
      <c r="F157" s="5"/>
      <c r="G157" s="5"/>
      <c r="H157" s="5"/>
      <c r="I157" s="5"/>
      <c r="AQ157" s="57"/>
      <c r="AR157" s="57"/>
      <c r="AX157" s="5"/>
      <c r="AY157" s="5"/>
    </row>
    <row r="158" spans="1:51">
      <c r="A158" s="5"/>
      <c r="C158" s="5"/>
      <c r="D158" s="5"/>
      <c r="E158" s="5"/>
      <c r="F158" s="5"/>
      <c r="G158" s="5"/>
      <c r="H158" s="5"/>
      <c r="I158" s="5"/>
      <c r="AQ158" s="57"/>
      <c r="AR158" s="57"/>
      <c r="AX158" s="5"/>
      <c r="AY158" s="5"/>
    </row>
    <row r="159" spans="1:51">
      <c r="A159" s="5"/>
      <c r="C159" s="5"/>
      <c r="D159" s="5"/>
      <c r="E159" s="5"/>
      <c r="F159" s="5"/>
      <c r="G159" s="5"/>
      <c r="H159" s="5"/>
      <c r="I159" s="5"/>
      <c r="AQ159" s="57"/>
      <c r="AR159" s="57"/>
      <c r="AX159" s="5"/>
      <c r="AY159" s="5"/>
    </row>
    <row r="160" spans="1:51">
      <c r="A160" s="5"/>
      <c r="C160" s="5"/>
      <c r="D160" s="5"/>
      <c r="E160" s="5"/>
      <c r="F160" s="5"/>
      <c r="G160" s="5"/>
      <c r="H160" s="5"/>
      <c r="I160" s="5"/>
      <c r="AQ160" s="57"/>
      <c r="AR160" s="57"/>
      <c r="AX160" s="5"/>
      <c r="AY160" s="5"/>
    </row>
    <row r="161" spans="1:51">
      <c r="A161" s="5"/>
      <c r="C161" s="5"/>
      <c r="D161" s="5"/>
      <c r="E161" s="5"/>
      <c r="F161" s="5"/>
      <c r="G161" s="5"/>
      <c r="H161" s="5"/>
      <c r="I161" s="5"/>
      <c r="AQ161" s="57"/>
      <c r="AR161" s="57"/>
      <c r="AX161" s="5"/>
      <c r="AY161" s="5"/>
    </row>
    <row r="162" spans="1:51">
      <c r="A162" s="5"/>
      <c r="C162" s="5"/>
      <c r="D162" s="5"/>
      <c r="E162" s="5"/>
      <c r="F162" s="5"/>
      <c r="G162" s="5"/>
      <c r="H162" s="5"/>
      <c r="I162" s="5"/>
      <c r="AQ162" s="57"/>
      <c r="AR162" s="57"/>
      <c r="AX162" s="5"/>
      <c r="AY162" s="5"/>
    </row>
    <row r="163" spans="1:51">
      <c r="A163" s="5"/>
      <c r="C163" s="5"/>
      <c r="D163" s="5"/>
      <c r="E163" s="5"/>
      <c r="F163" s="5"/>
      <c r="G163" s="5"/>
      <c r="H163" s="5"/>
      <c r="I163" s="5"/>
      <c r="AQ163" s="57"/>
      <c r="AR163" s="57"/>
      <c r="AX163" s="5"/>
      <c r="AY163" s="5"/>
    </row>
    <row r="164" spans="1:51">
      <c r="A164" s="5"/>
      <c r="C164" s="5"/>
      <c r="D164" s="5"/>
      <c r="E164" s="5"/>
      <c r="F164" s="5"/>
      <c r="G164" s="5"/>
      <c r="H164" s="5"/>
      <c r="I164" s="5"/>
      <c r="AQ164" s="57"/>
      <c r="AR164" s="57"/>
      <c r="AX164" s="5"/>
      <c r="AY164" s="5"/>
    </row>
    <row r="165" spans="1:51">
      <c r="A165" s="5"/>
      <c r="C165" s="5"/>
      <c r="D165" s="5"/>
      <c r="E165" s="5"/>
      <c r="F165" s="5"/>
      <c r="G165" s="5"/>
      <c r="H165" s="5"/>
      <c r="I165" s="5"/>
      <c r="AQ165" s="57"/>
      <c r="AR165" s="57"/>
      <c r="AX165" s="5"/>
      <c r="AY165" s="5"/>
    </row>
    <row r="166" spans="1:51">
      <c r="A166" s="5"/>
      <c r="C166" s="5"/>
      <c r="D166" s="5"/>
      <c r="E166" s="5"/>
      <c r="F166" s="5"/>
      <c r="G166" s="5"/>
      <c r="H166" s="5"/>
      <c r="I166" s="5"/>
      <c r="AQ166" s="57"/>
      <c r="AR166" s="57"/>
      <c r="AX166" s="5"/>
      <c r="AY166" s="5"/>
    </row>
    <row r="167" spans="1:51">
      <c r="A167" s="5"/>
      <c r="C167" s="5"/>
      <c r="D167" s="5"/>
      <c r="E167" s="5"/>
      <c r="F167" s="5"/>
      <c r="G167" s="5"/>
      <c r="H167" s="5"/>
      <c r="I167" s="5"/>
      <c r="AQ167" s="57"/>
      <c r="AR167" s="57"/>
      <c r="AX167" s="5"/>
      <c r="AY167" s="5"/>
    </row>
    <row r="168" spans="1:51">
      <c r="A168" s="5"/>
      <c r="C168" s="5"/>
      <c r="D168" s="5"/>
      <c r="E168" s="5"/>
      <c r="F168" s="5"/>
      <c r="G168" s="5"/>
      <c r="H168" s="5"/>
      <c r="I168" s="5"/>
      <c r="AQ168" s="57"/>
      <c r="AR168" s="57"/>
      <c r="AX168" s="5"/>
      <c r="AY168" s="5"/>
    </row>
    <row r="169" spans="1:51">
      <c r="A169" s="5"/>
      <c r="C169" s="5"/>
      <c r="D169" s="5"/>
      <c r="E169" s="5"/>
      <c r="F169" s="5"/>
      <c r="G169" s="5"/>
      <c r="H169" s="5"/>
      <c r="I169" s="5"/>
      <c r="AQ169" s="57"/>
      <c r="AR169" s="57"/>
      <c r="AX169" s="5"/>
      <c r="AY169" s="5"/>
    </row>
    <row r="170" spans="1:51">
      <c r="A170" s="5"/>
      <c r="C170" s="5"/>
      <c r="D170" s="5"/>
      <c r="E170" s="5"/>
      <c r="F170" s="5"/>
      <c r="G170" s="5"/>
      <c r="H170" s="5"/>
      <c r="I170" s="5"/>
      <c r="AQ170" s="57"/>
      <c r="AR170" s="57"/>
      <c r="AX170" s="5"/>
      <c r="AY170" s="5"/>
    </row>
    <row r="171" spans="1:51">
      <c r="A171" s="5"/>
      <c r="C171" s="5"/>
      <c r="D171" s="5"/>
      <c r="E171" s="5"/>
      <c r="F171" s="5"/>
      <c r="G171" s="5"/>
      <c r="H171" s="5"/>
      <c r="I171" s="5"/>
      <c r="AQ171" s="57"/>
      <c r="AR171" s="57"/>
      <c r="AX171" s="5"/>
      <c r="AY171" s="5"/>
    </row>
    <row r="172" spans="1:51">
      <c r="A172" s="5"/>
      <c r="C172" s="5"/>
      <c r="D172" s="5"/>
      <c r="E172" s="5"/>
      <c r="F172" s="5"/>
      <c r="G172" s="5"/>
      <c r="H172" s="5"/>
      <c r="I172" s="5"/>
      <c r="AQ172" s="57"/>
      <c r="AR172" s="57"/>
      <c r="AX172" s="5"/>
      <c r="AY172" s="5"/>
    </row>
    <row r="173" spans="1:51">
      <c r="A173" s="5"/>
      <c r="C173" s="5"/>
      <c r="D173" s="5"/>
      <c r="E173" s="5"/>
      <c r="F173" s="5"/>
      <c r="G173" s="5"/>
      <c r="H173" s="5"/>
      <c r="I173" s="5"/>
      <c r="AQ173" s="57"/>
      <c r="AR173" s="57"/>
      <c r="AX173" s="5"/>
      <c r="AY173" s="5"/>
    </row>
    <row r="174" spans="1:51">
      <c r="A174" s="5"/>
      <c r="C174" s="5"/>
      <c r="D174" s="5"/>
      <c r="E174" s="5"/>
      <c r="F174" s="5"/>
      <c r="G174" s="5"/>
      <c r="H174" s="5"/>
      <c r="I174" s="5"/>
      <c r="AQ174" s="57"/>
      <c r="AR174" s="57"/>
      <c r="AX174" s="5"/>
      <c r="AY174" s="5"/>
    </row>
    <row r="175" spans="1:51">
      <c r="A175" s="5"/>
      <c r="C175" s="5"/>
      <c r="D175" s="5"/>
      <c r="E175" s="5"/>
      <c r="F175" s="5"/>
      <c r="G175" s="5"/>
      <c r="H175" s="5"/>
      <c r="I175" s="5"/>
      <c r="AQ175" s="57"/>
      <c r="AR175" s="57"/>
      <c r="AX175" s="5"/>
      <c r="AY175" s="5"/>
    </row>
    <row r="176" spans="1:51">
      <c r="A176" s="5"/>
      <c r="C176" s="5"/>
      <c r="D176" s="5"/>
      <c r="E176" s="5"/>
      <c r="F176" s="5"/>
      <c r="G176" s="5"/>
      <c r="H176" s="5"/>
      <c r="I176" s="5"/>
      <c r="AQ176" s="57"/>
      <c r="AR176" s="57"/>
      <c r="AX176" s="5"/>
      <c r="AY176" s="5"/>
    </row>
    <row r="177" spans="1:51">
      <c r="A177" s="5"/>
      <c r="C177" s="5"/>
      <c r="D177" s="5"/>
      <c r="E177" s="5"/>
      <c r="F177" s="5"/>
      <c r="G177" s="5"/>
      <c r="H177" s="5"/>
      <c r="I177" s="5"/>
      <c r="AQ177" s="57"/>
      <c r="AR177" s="57"/>
      <c r="AX177" s="5"/>
      <c r="AY177" s="5"/>
    </row>
    <row r="178" spans="1:51">
      <c r="A178" s="5"/>
      <c r="C178" s="5"/>
      <c r="D178" s="5"/>
      <c r="E178" s="5"/>
      <c r="F178" s="5"/>
      <c r="G178" s="5"/>
      <c r="H178" s="5"/>
      <c r="I178" s="5"/>
      <c r="AQ178" s="57"/>
      <c r="AR178" s="57"/>
      <c r="AX178" s="5"/>
      <c r="AY178" s="5"/>
    </row>
    <row r="179" spans="1:51">
      <c r="A179" s="5"/>
      <c r="C179" s="5"/>
      <c r="D179" s="5"/>
      <c r="E179" s="5"/>
      <c r="F179" s="5"/>
      <c r="G179" s="5"/>
      <c r="H179" s="5"/>
      <c r="I179" s="5"/>
      <c r="AQ179" s="57"/>
      <c r="AR179" s="57"/>
      <c r="AX179" s="5"/>
      <c r="AY179" s="5"/>
    </row>
    <row r="180" spans="1:51">
      <c r="A180" s="5"/>
      <c r="C180" s="5"/>
      <c r="D180" s="5"/>
      <c r="E180" s="5"/>
      <c r="F180" s="5"/>
      <c r="G180" s="5"/>
      <c r="H180" s="5"/>
      <c r="I180" s="5"/>
      <c r="AQ180" s="57"/>
      <c r="AR180" s="57"/>
      <c r="AX180" s="5"/>
      <c r="AY180" s="5"/>
    </row>
    <row r="181" spans="1:51">
      <c r="A181" s="5"/>
      <c r="C181" s="5"/>
      <c r="D181" s="5"/>
      <c r="E181" s="5"/>
      <c r="F181" s="5"/>
      <c r="G181" s="5"/>
      <c r="H181" s="5"/>
      <c r="I181" s="5"/>
      <c r="AQ181" s="57"/>
      <c r="AR181" s="57"/>
      <c r="AX181" s="5"/>
      <c r="AY181" s="5"/>
    </row>
  </sheetData>
  <mergeCells count="15">
    <mergeCell ref="A7:A9"/>
    <mergeCell ref="B7:B9"/>
    <mergeCell ref="C7:W7"/>
    <mergeCell ref="X7:AD8"/>
    <mergeCell ref="A2:AD2"/>
    <mergeCell ref="A3:AD3"/>
    <mergeCell ref="A4:AD4"/>
    <mergeCell ref="A5:AD5"/>
    <mergeCell ref="A6:AD6"/>
    <mergeCell ref="AE7:AK8"/>
    <mergeCell ref="AL7:AR8"/>
    <mergeCell ref="AS7:AY8"/>
    <mergeCell ref="C8:I8"/>
    <mergeCell ref="J8:P8"/>
    <mergeCell ref="Q8:W8"/>
  </mergeCells>
  <pageMargins left="0.31496062992125984" right="0.31496062992125984" top="0.15748031496062992" bottom="0" header="0.31496062992125984" footer="0.31496062992125984"/>
  <pageSetup paperSize="9" scale="94" orientation="landscape" r:id="rId1"/>
  <colBreaks count="3" manualBreakCount="3">
    <brk id="9" max="38" man="1"/>
    <brk id="23" max="38" man="1"/>
    <brk id="37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3"/>
  <sheetViews>
    <sheetView tabSelected="1" topLeftCell="H40" workbookViewId="0">
      <selection activeCell="AH75" sqref="AH75:AL80"/>
    </sheetView>
  </sheetViews>
  <sheetFormatPr defaultRowHeight="12.75"/>
  <cols>
    <col min="1" max="1" width="4.42578125" style="69" customWidth="1"/>
    <col min="2" max="2" width="9.5703125" style="69" customWidth="1"/>
    <col min="3" max="3" width="8.7109375" style="70" customWidth="1"/>
    <col min="4" max="4" width="35.140625" style="71" customWidth="1"/>
    <col min="5" max="6" width="9.85546875" style="278" customWidth="1"/>
    <col min="7" max="11" width="9.85546875" style="279" customWidth="1"/>
    <col min="12" max="12" width="10.28515625" style="69" customWidth="1"/>
    <col min="13" max="14" width="9.140625" style="72" customWidth="1"/>
    <col min="15" max="19" width="9.140625" style="69" customWidth="1"/>
    <col min="20" max="21" width="9.140625" style="72" customWidth="1"/>
    <col min="22" max="26" width="9.140625" style="69" customWidth="1"/>
    <col min="27" max="27" width="7.85546875" style="69" customWidth="1"/>
    <col min="28" max="28" width="56.42578125" style="71" customWidth="1"/>
    <col min="29" max="29" width="47.5703125" style="71" customWidth="1"/>
    <col min="30" max="30" width="7.5703125" style="76" customWidth="1"/>
    <col min="31" max="31" width="9" style="76" customWidth="1"/>
    <col min="32" max="36" width="9" style="85" customWidth="1"/>
    <col min="37" max="37" width="9" style="78" customWidth="1"/>
    <col min="38" max="38" width="61.85546875" style="77" customWidth="1"/>
    <col min="39" max="256" width="9.140625" style="78"/>
    <col min="257" max="257" width="4.42578125" style="78" customWidth="1"/>
    <col min="258" max="258" width="9.5703125" style="78" customWidth="1"/>
    <col min="259" max="259" width="8.7109375" style="78" customWidth="1"/>
    <col min="260" max="260" width="35.140625" style="78" customWidth="1"/>
    <col min="261" max="267" width="9.85546875" style="78" customWidth="1"/>
    <col min="268" max="268" width="10.28515625" style="78" customWidth="1"/>
    <col min="269" max="282" width="9.140625" style="78" customWidth="1"/>
    <col min="283" max="283" width="7.85546875" style="78" customWidth="1"/>
    <col min="284" max="284" width="56.42578125" style="78" customWidth="1"/>
    <col min="285" max="285" width="47.5703125" style="78" customWidth="1"/>
    <col min="286" max="286" width="7.5703125" style="78" customWidth="1"/>
    <col min="287" max="293" width="9" style="78" customWidth="1"/>
    <col min="294" max="294" width="33.7109375" style="78" customWidth="1"/>
    <col min="295" max="512" width="9.140625" style="78"/>
    <col min="513" max="513" width="4.42578125" style="78" customWidth="1"/>
    <col min="514" max="514" width="9.5703125" style="78" customWidth="1"/>
    <col min="515" max="515" width="8.7109375" style="78" customWidth="1"/>
    <col min="516" max="516" width="35.140625" style="78" customWidth="1"/>
    <col min="517" max="523" width="9.85546875" style="78" customWidth="1"/>
    <col min="524" max="524" width="10.28515625" style="78" customWidth="1"/>
    <col min="525" max="538" width="9.140625" style="78" customWidth="1"/>
    <col min="539" max="539" width="7.85546875" style="78" customWidth="1"/>
    <col min="540" max="540" width="56.42578125" style="78" customWidth="1"/>
    <col min="541" max="541" width="47.5703125" style="78" customWidth="1"/>
    <col min="542" max="542" width="7.5703125" style="78" customWidth="1"/>
    <col min="543" max="549" width="9" style="78" customWidth="1"/>
    <col min="550" max="550" width="33.7109375" style="78" customWidth="1"/>
    <col min="551" max="768" width="9.140625" style="78"/>
    <col min="769" max="769" width="4.42578125" style="78" customWidth="1"/>
    <col min="770" max="770" width="9.5703125" style="78" customWidth="1"/>
    <col min="771" max="771" width="8.7109375" style="78" customWidth="1"/>
    <col min="772" max="772" width="35.140625" style="78" customWidth="1"/>
    <col min="773" max="779" width="9.85546875" style="78" customWidth="1"/>
    <col min="780" max="780" width="10.28515625" style="78" customWidth="1"/>
    <col min="781" max="794" width="9.140625" style="78" customWidth="1"/>
    <col min="795" max="795" width="7.85546875" style="78" customWidth="1"/>
    <col min="796" max="796" width="56.42578125" style="78" customWidth="1"/>
    <col min="797" max="797" width="47.5703125" style="78" customWidth="1"/>
    <col min="798" max="798" width="7.5703125" style="78" customWidth="1"/>
    <col min="799" max="805" width="9" style="78" customWidth="1"/>
    <col min="806" max="806" width="33.7109375" style="78" customWidth="1"/>
    <col min="807" max="1024" width="9.140625" style="78"/>
    <col min="1025" max="1025" width="4.42578125" style="78" customWidth="1"/>
    <col min="1026" max="1026" width="9.5703125" style="78" customWidth="1"/>
    <col min="1027" max="1027" width="8.7109375" style="78" customWidth="1"/>
    <col min="1028" max="1028" width="35.140625" style="78" customWidth="1"/>
    <col min="1029" max="1035" width="9.85546875" style="78" customWidth="1"/>
    <col min="1036" max="1036" width="10.28515625" style="78" customWidth="1"/>
    <col min="1037" max="1050" width="9.140625" style="78" customWidth="1"/>
    <col min="1051" max="1051" width="7.85546875" style="78" customWidth="1"/>
    <col min="1052" max="1052" width="56.42578125" style="78" customWidth="1"/>
    <col min="1053" max="1053" width="47.5703125" style="78" customWidth="1"/>
    <col min="1054" max="1054" width="7.5703125" style="78" customWidth="1"/>
    <col min="1055" max="1061" width="9" style="78" customWidth="1"/>
    <col min="1062" max="1062" width="33.7109375" style="78" customWidth="1"/>
    <col min="1063" max="1280" width="9.140625" style="78"/>
    <col min="1281" max="1281" width="4.42578125" style="78" customWidth="1"/>
    <col min="1282" max="1282" width="9.5703125" style="78" customWidth="1"/>
    <col min="1283" max="1283" width="8.7109375" style="78" customWidth="1"/>
    <col min="1284" max="1284" width="35.140625" style="78" customWidth="1"/>
    <col min="1285" max="1291" width="9.85546875" style="78" customWidth="1"/>
    <col min="1292" max="1292" width="10.28515625" style="78" customWidth="1"/>
    <col min="1293" max="1306" width="9.140625" style="78" customWidth="1"/>
    <col min="1307" max="1307" width="7.85546875" style="78" customWidth="1"/>
    <col min="1308" max="1308" width="56.42578125" style="78" customWidth="1"/>
    <col min="1309" max="1309" width="47.5703125" style="78" customWidth="1"/>
    <col min="1310" max="1310" width="7.5703125" style="78" customWidth="1"/>
    <col min="1311" max="1317" width="9" style="78" customWidth="1"/>
    <col min="1318" max="1318" width="33.7109375" style="78" customWidth="1"/>
    <col min="1319" max="1536" width="9.140625" style="78"/>
    <col min="1537" max="1537" width="4.42578125" style="78" customWidth="1"/>
    <col min="1538" max="1538" width="9.5703125" style="78" customWidth="1"/>
    <col min="1539" max="1539" width="8.7109375" style="78" customWidth="1"/>
    <col min="1540" max="1540" width="35.140625" style="78" customWidth="1"/>
    <col min="1541" max="1547" width="9.85546875" style="78" customWidth="1"/>
    <col min="1548" max="1548" width="10.28515625" style="78" customWidth="1"/>
    <col min="1549" max="1562" width="9.140625" style="78" customWidth="1"/>
    <col min="1563" max="1563" width="7.85546875" style="78" customWidth="1"/>
    <col min="1564" max="1564" width="56.42578125" style="78" customWidth="1"/>
    <col min="1565" max="1565" width="47.5703125" style="78" customWidth="1"/>
    <col min="1566" max="1566" width="7.5703125" style="78" customWidth="1"/>
    <col min="1567" max="1573" width="9" style="78" customWidth="1"/>
    <col min="1574" max="1574" width="33.7109375" style="78" customWidth="1"/>
    <col min="1575" max="1792" width="9.140625" style="78"/>
    <col min="1793" max="1793" width="4.42578125" style="78" customWidth="1"/>
    <col min="1794" max="1794" width="9.5703125" style="78" customWidth="1"/>
    <col min="1795" max="1795" width="8.7109375" style="78" customWidth="1"/>
    <col min="1796" max="1796" width="35.140625" style="78" customWidth="1"/>
    <col min="1797" max="1803" width="9.85546875" style="78" customWidth="1"/>
    <col min="1804" max="1804" width="10.28515625" style="78" customWidth="1"/>
    <col min="1805" max="1818" width="9.140625" style="78" customWidth="1"/>
    <col min="1819" max="1819" width="7.85546875" style="78" customWidth="1"/>
    <col min="1820" max="1820" width="56.42578125" style="78" customWidth="1"/>
    <col min="1821" max="1821" width="47.5703125" style="78" customWidth="1"/>
    <col min="1822" max="1822" width="7.5703125" style="78" customWidth="1"/>
    <col min="1823" max="1829" width="9" style="78" customWidth="1"/>
    <col min="1830" max="1830" width="33.7109375" style="78" customWidth="1"/>
    <col min="1831" max="2048" width="9.140625" style="78"/>
    <col min="2049" max="2049" width="4.42578125" style="78" customWidth="1"/>
    <col min="2050" max="2050" width="9.5703125" style="78" customWidth="1"/>
    <col min="2051" max="2051" width="8.7109375" style="78" customWidth="1"/>
    <col min="2052" max="2052" width="35.140625" style="78" customWidth="1"/>
    <col min="2053" max="2059" width="9.85546875" style="78" customWidth="1"/>
    <col min="2060" max="2060" width="10.28515625" style="78" customWidth="1"/>
    <col min="2061" max="2074" width="9.140625" style="78" customWidth="1"/>
    <col min="2075" max="2075" width="7.85546875" style="78" customWidth="1"/>
    <col min="2076" max="2076" width="56.42578125" style="78" customWidth="1"/>
    <col min="2077" max="2077" width="47.5703125" style="78" customWidth="1"/>
    <col min="2078" max="2078" width="7.5703125" style="78" customWidth="1"/>
    <col min="2079" max="2085" width="9" style="78" customWidth="1"/>
    <col min="2086" max="2086" width="33.7109375" style="78" customWidth="1"/>
    <col min="2087" max="2304" width="9.140625" style="78"/>
    <col min="2305" max="2305" width="4.42578125" style="78" customWidth="1"/>
    <col min="2306" max="2306" width="9.5703125" style="78" customWidth="1"/>
    <col min="2307" max="2307" width="8.7109375" style="78" customWidth="1"/>
    <col min="2308" max="2308" width="35.140625" style="78" customWidth="1"/>
    <col min="2309" max="2315" width="9.85546875" style="78" customWidth="1"/>
    <col min="2316" max="2316" width="10.28515625" style="78" customWidth="1"/>
    <col min="2317" max="2330" width="9.140625" style="78" customWidth="1"/>
    <col min="2331" max="2331" width="7.85546875" style="78" customWidth="1"/>
    <col min="2332" max="2332" width="56.42578125" style="78" customWidth="1"/>
    <col min="2333" max="2333" width="47.5703125" style="78" customWidth="1"/>
    <col min="2334" max="2334" width="7.5703125" style="78" customWidth="1"/>
    <col min="2335" max="2341" width="9" style="78" customWidth="1"/>
    <col min="2342" max="2342" width="33.7109375" style="78" customWidth="1"/>
    <col min="2343" max="2560" width="9.140625" style="78"/>
    <col min="2561" max="2561" width="4.42578125" style="78" customWidth="1"/>
    <col min="2562" max="2562" width="9.5703125" style="78" customWidth="1"/>
    <col min="2563" max="2563" width="8.7109375" style="78" customWidth="1"/>
    <col min="2564" max="2564" width="35.140625" style="78" customWidth="1"/>
    <col min="2565" max="2571" width="9.85546875" style="78" customWidth="1"/>
    <col min="2572" max="2572" width="10.28515625" style="78" customWidth="1"/>
    <col min="2573" max="2586" width="9.140625" style="78" customWidth="1"/>
    <col min="2587" max="2587" width="7.85546875" style="78" customWidth="1"/>
    <col min="2588" max="2588" width="56.42578125" style="78" customWidth="1"/>
    <col min="2589" max="2589" width="47.5703125" style="78" customWidth="1"/>
    <col min="2590" max="2590" width="7.5703125" style="78" customWidth="1"/>
    <col min="2591" max="2597" width="9" style="78" customWidth="1"/>
    <col min="2598" max="2598" width="33.7109375" style="78" customWidth="1"/>
    <col min="2599" max="2816" width="9.140625" style="78"/>
    <col min="2817" max="2817" width="4.42578125" style="78" customWidth="1"/>
    <col min="2818" max="2818" width="9.5703125" style="78" customWidth="1"/>
    <col min="2819" max="2819" width="8.7109375" style="78" customWidth="1"/>
    <col min="2820" max="2820" width="35.140625" style="78" customWidth="1"/>
    <col min="2821" max="2827" width="9.85546875" style="78" customWidth="1"/>
    <col min="2828" max="2828" width="10.28515625" style="78" customWidth="1"/>
    <col min="2829" max="2842" width="9.140625" style="78" customWidth="1"/>
    <col min="2843" max="2843" width="7.85546875" style="78" customWidth="1"/>
    <col min="2844" max="2844" width="56.42578125" style="78" customWidth="1"/>
    <col min="2845" max="2845" width="47.5703125" style="78" customWidth="1"/>
    <col min="2846" max="2846" width="7.5703125" style="78" customWidth="1"/>
    <col min="2847" max="2853" width="9" style="78" customWidth="1"/>
    <col min="2854" max="2854" width="33.7109375" style="78" customWidth="1"/>
    <col min="2855" max="3072" width="9.140625" style="78"/>
    <col min="3073" max="3073" width="4.42578125" style="78" customWidth="1"/>
    <col min="3074" max="3074" width="9.5703125" style="78" customWidth="1"/>
    <col min="3075" max="3075" width="8.7109375" style="78" customWidth="1"/>
    <col min="3076" max="3076" width="35.140625" style="78" customWidth="1"/>
    <col min="3077" max="3083" width="9.85546875" style="78" customWidth="1"/>
    <col min="3084" max="3084" width="10.28515625" style="78" customWidth="1"/>
    <col min="3085" max="3098" width="9.140625" style="78" customWidth="1"/>
    <col min="3099" max="3099" width="7.85546875" style="78" customWidth="1"/>
    <col min="3100" max="3100" width="56.42578125" style="78" customWidth="1"/>
    <col min="3101" max="3101" width="47.5703125" style="78" customWidth="1"/>
    <col min="3102" max="3102" width="7.5703125" style="78" customWidth="1"/>
    <col min="3103" max="3109" width="9" style="78" customWidth="1"/>
    <col min="3110" max="3110" width="33.7109375" style="78" customWidth="1"/>
    <col min="3111" max="3328" width="9.140625" style="78"/>
    <col min="3329" max="3329" width="4.42578125" style="78" customWidth="1"/>
    <col min="3330" max="3330" width="9.5703125" style="78" customWidth="1"/>
    <col min="3331" max="3331" width="8.7109375" style="78" customWidth="1"/>
    <col min="3332" max="3332" width="35.140625" style="78" customWidth="1"/>
    <col min="3333" max="3339" width="9.85546875" style="78" customWidth="1"/>
    <col min="3340" max="3340" width="10.28515625" style="78" customWidth="1"/>
    <col min="3341" max="3354" width="9.140625" style="78" customWidth="1"/>
    <col min="3355" max="3355" width="7.85546875" style="78" customWidth="1"/>
    <col min="3356" max="3356" width="56.42578125" style="78" customWidth="1"/>
    <col min="3357" max="3357" width="47.5703125" style="78" customWidth="1"/>
    <col min="3358" max="3358" width="7.5703125" style="78" customWidth="1"/>
    <col min="3359" max="3365" width="9" style="78" customWidth="1"/>
    <col min="3366" max="3366" width="33.7109375" style="78" customWidth="1"/>
    <col min="3367" max="3584" width="9.140625" style="78"/>
    <col min="3585" max="3585" width="4.42578125" style="78" customWidth="1"/>
    <col min="3586" max="3586" width="9.5703125" style="78" customWidth="1"/>
    <col min="3587" max="3587" width="8.7109375" style="78" customWidth="1"/>
    <col min="3588" max="3588" width="35.140625" style="78" customWidth="1"/>
    <col min="3589" max="3595" width="9.85546875" style="78" customWidth="1"/>
    <col min="3596" max="3596" width="10.28515625" style="78" customWidth="1"/>
    <col min="3597" max="3610" width="9.140625" style="78" customWidth="1"/>
    <col min="3611" max="3611" width="7.85546875" style="78" customWidth="1"/>
    <col min="3612" max="3612" width="56.42578125" style="78" customWidth="1"/>
    <col min="3613" max="3613" width="47.5703125" style="78" customWidth="1"/>
    <col min="3614" max="3614" width="7.5703125" style="78" customWidth="1"/>
    <col min="3615" max="3621" width="9" style="78" customWidth="1"/>
    <col min="3622" max="3622" width="33.7109375" style="78" customWidth="1"/>
    <col min="3623" max="3840" width="9.140625" style="78"/>
    <col min="3841" max="3841" width="4.42578125" style="78" customWidth="1"/>
    <col min="3842" max="3842" width="9.5703125" style="78" customWidth="1"/>
    <col min="3843" max="3843" width="8.7109375" style="78" customWidth="1"/>
    <col min="3844" max="3844" width="35.140625" style="78" customWidth="1"/>
    <col min="3845" max="3851" width="9.85546875" style="78" customWidth="1"/>
    <col min="3852" max="3852" width="10.28515625" style="78" customWidth="1"/>
    <col min="3853" max="3866" width="9.140625" style="78" customWidth="1"/>
    <col min="3867" max="3867" width="7.85546875" style="78" customWidth="1"/>
    <col min="3868" max="3868" width="56.42578125" style="78" customWidth="1"/>
    <col min="3869" max="3869" width="47.5703125" style="78" customWidth="1"/>
    <col min="3870" max="3870" width="7.5703125" style="78" customWidth="1"/>
    <col min="3871" max="3877" width="9" style="78" customWidth="1"/>
    <col min="3878" max="3878" width="33.7109375" style="78" customWidth="1"/>
    <col min="3879" max="4096" width="9.140625" style="78"/>
    <col min="4097" max="4097" width="4.42578125" style="78" customWidth="1"/>
    <col min="4098" max="4098" width="9.5703125" style="78" customWidth="1"/>
    <col min="4099" max="4099" width="8.7109375" style="78" customWidth="1"/>
    <col min="4100" max="4100" width="35.140625" style="78" customWidth="1"/>
    <col min="4101" max="4107" width="9.85546875" style="78" customWidth="1"/>
    <col min="4108" max="4108" width="10.28515625" style="78" customWidth="1"/>
    <col min="4109" max="4122" width="9.140625" style="78" customWidth="1"/>
    <col min="4123" max="4123" width="7.85546875" style="78" customWidth="1"/>
    <col min="4124" max="4124" width="56.42578125" style="78" customWidth="1"/>
    <col min="4125" max="4125" width="47.5703125" style="78" customWidth="1"/>
    <col min="4126" max="4126" width="7.5703125" style="78" customWidth="1"/>
    <col min="4127" max="4133" width="9" style="78" customWidth="1"/>
    <col min="4134" max="4134" width="33.7109375" style="78" customWidth="1"/>
    <col min="4135" max="4352" width="9.140625" style="78"/>
    <col min="4353" max="4353" width="4.42578125" style="78" customWidth="1"/>
    <col min="4354" max="4354" width="9.5703125" style="78" customWidth="1"/>
    <col min="4355" max="4355" width="8.7109375" style="78" customWidth="1"/>
    <col min="4356" max="4356" width="35.140625" style="78" customWidth="1"/>
    <col min="4357" max="4363" width="9.85546875" style="78" customWidth="1"/>
    <col min="4364" max="4364" width="10.28515625" style="78" customWidth="1"/>
    <col min="4365" max="4378" width="9.140625" style="78" customWidth="1"/>
    <col min="4379" max="4379" width="7.85546875" style="78" customWidth="1"/>
    <col min="4380" max="4380" width="56.42578125" style="78" customWidth="1"/>
    <col min="4381" max="4381" width="47.5703125" style="78" customWidth="1"/>
    <col min="4382" max="4382" width="7.5703125" style="78" customWidth="1"/>
    <col min="4383" max="4389" width="9" style="78" customWidth="1"/>
    <col min="4390" max="4390" width="33.7109375" style="78" customWidth="1"/>
    <col min="4391" max="4608" width="9.140625" style="78"/>
    <col min="4609" max="4609" width="4.42578125" style="78" customWidth="1"/>
    <col min="4610" max="4610" width="9.5703125" style="78" customWidth="1"/>
    <col min="4611" max="4611" width="8.7109375" style="78" customWidth="1"/>
    <col min="4612" max="4612" width="35.140625" style="78" customWidth="1"/>
    <col min="4613" max="4619" width="9.85546875" style="78" customWidth="1"/>
    <col min="4620" max="4620" width="10.28515625" style="78" customWidth="1"/>
    <col min="4621" max="4634" width="9.140625" style="78" customWidth="1"/>
    <col min="4635" max="4635" width="7.85546875" style="78" customWidth="1"/>
    <col min="4636" max="4636" width="56.42578125" style="78" customWidth="1"/>
    <col min="4637" max="4637" width="47.5703125" style="78" customWidth="1"/>
    <col min="4638" max="4638" width="7.5703125" style="78" customWidth="1"/>
    <col min="4639" max="4645" width="9" style="78" customWidth="1"/>
    <col min="4646" max="4646" width="33.7109375" style="78" customWidth="1"/>
    <col min="4647" max="4864" width="9.140625" style="78"/>
    <col min="4865" max="4865" width="4.42578125" style="78" customWidth="1"/>
    <col min="4866" max="4866" width="9.5703125" style="78" customWidth="1"/>
    <col min="4867" max="4867" width="8.7109375" style="78" customWidth="1"/>
    <col min="4868" max="4868" width="35.140625" style="78" customWidth="1"/>
    <col min="4869" max="4875" width="9.85546875" style="78" customWidth="1"/>
    <col min="4876" max="4876" width="10.28515625" style="78" customWidth="1"/>
    <col min="4877" max="4890" width="9.140625" style="78" customWidth="1"/>
    <col min="4891" max="4891" width="7.85546875" style="78" customWidth="1"/>
    <col min="4892" max="4892" width="56.42578125" style="78" customWidth="1"/>
    <col min="4893" max="4893" width="47.5703125" style="78" customWidth="1"/>
    <col min="4894" max="4894" width="7.5703125" style="78" customWidth="1"/>
    <col min="4895" max="4901" width="9" style="78" customWidth="1"/>
    <col min="4902" max="4902" width="33.7109375" style="78" customWidth="1"/>
    <col min="4903" max="5120" width="9.140625" style="78"/>
    <col min="5121" max="5121" width="4.42578125" style="78" customWidth="1"/>
    <col min="5122" max="5122" width="9.5703125" style="78" customWidth="1"/>
    <col min="5123" max="5123" width="8.7109375" style="78" customWidth="1"/>
    <col min="5124" max="5124" width="35.140625" style="78" customWidth="1"/>
    <col min="5125" max="5131" width="9.85546875" style="78" customWidth="1"/>
    <col min="5132" max="5132" width="10.28515625" style="78" customWidth="1"/>
    <col min="5133" max="5146" width="9.140625" style="78" customWidth="1"/>
    <col min="5147" max="5147" width="7.85546875" style="78" customWidth="1"/>
    <col min="5148" max="5148" width="56.42578125" style="78" customWidth="1"/>
    <col min="5149" max="5149" width="47.5703125" style="78" customWidth="1"/>
    <col min="5150" max="5150" width="7.5703125" style="78" customWidth="1"/>
    <col min="5151" max="5157" width="9" style="78" customWidth="1"/>
    <col min="5158" max="5158" width="33.7109375" style="78" customWidth="1"/>
    <col min="5159" max="5376" width="9.140625" style="78"/>
    <col min="5377" max="5377" width="4.42578125" style="78" customWidth="1"/>
    <col min="5378" max="5378" width="9.5703125" style="78" customWidth="1"/>
    <col min="5379" max="5379" width="8.7109375" style="78" customWidth="1"/>
    <col min="5380" max="5380" width="35.140625" style="78" customWidth="1"/>
    <col min="5381" max="5387" width="9.85546875" style="78" customWidth="1"/>
    <col min="5388" max="5388" width="10.28515625" style="78" customWidth="1"/>
    <col min="5389" max="5402" width="9.140625" style="78" customWidth="1"/>
    <col min="5403" max="5403" width="7.85546875" style="78" customWidth="1"/>
    <col min="5404" max="5404" width="56.42578125" style="78" customWidth="1"/>
    <col min="5405" max="5405" width="47.5703125" style="78" customWidth="1"/>
    <col min="5406" max="5406" width="7.5703125" style="78" customWidth="1"/>
    <col min="5407" max="5413" width="9" style="78" customWidth="1"/>
    <col min="5414" max="5414" width="33.7109375" style="78" customWidth="1"/>
    <col min="5415" max="5632" width="9.140625" style="78"/>
    <col min="5633" max="5633" width="4.42578125" style="78" customWidth="1"/>
    <col min="5634" max="5634" width="9.5703125" style="78" customWidth="1"/>
    <col min="5635" max="5635" width="8.7109375" style="78" customWidth="1"/>
    <col min="5636" max="5636" width="35.140625" style="78" customWidth="1"/>
    <col min="5637" max="5643" width="9.85546875" style="78" customWidth="1"/>
    <col min="5644" max="5644" width="10.28515625" style="78" customWidth="1"/>
    <col min="5645" max="5658" width="9.140625" style="78" customWidth="1"/>
    <col min="5659" max="5659" width="7.85546875" style="78" customWidth="1"/>
    <col min="5660" max="5660" width="56.42578125" style="78" customWidth="1"/>
    <col min="5661" max="5661" width="47.5703125" style="78" customWidth="1"/>
    <col min="5662" max="5662" width="7.5703125" style="78" customWidth="1"/>
    <col min="5663" max="5669" width="9" style="78" customWidth="1"/>
    <col min="5670" max="5670" width="33.7109375" style="78" customWidth="1"/>
    <col min="5671" max="5888" width="9.140625" style="78"/>
    <col min="5889" max="5889" width="4.42578125" style="78" customWidth="1"/>
    <col min="5890" max="5890" width="9.5703125" style="78" customWidth="1"/>
    <col min="5891" max="5891" width="8.7109375" style="78" customWidth="1"/>
    <col min="5892" max="5892" width="35.140625" style="78" customWidth="1"/>
    <col min="5893" max="5899" width="9.85546875" style="78" customWidth="1"/>
    <col min="5900" max="5900" width="10.28515625" style="78" customWidth="1"/>
    <col min="5901" max="5914" width="9.140625" style="78" customWidth="1"/>
    <col min="5915" max="5915" width="7.85546875" style="78" customWidth="1"/>
    <col min="5916" max="5916" width="56.42578125" style="78" customWidth="1"/>
    <col min="5917" max="5917" width="47.5703125" style="78" customWidth="1"/>
    <col min="5918" max="5918" width="7.5703125" style="78" customWidth="1"/>
    <col min="5919" max="5925" width="9" style="78" customWidth="1"/>
    <col min="5926" max="5926" width="33.7109375" style="78" customWidth="1"/>
    <col min="5927" max="6144" width="9.140625" style="78"/>
    <col min="6145" max="6145" width="4.42578125" style="78" customWidth="1"/>
    <col min="6146" max="6146" width="9.5703125" style="78" customWidth="1"/>
    <col min="6147" max="6147" width="8.7109375" style="78" customWidth="1"/>
    <col min="6148" max="6148" width="35.140625" style="78" customWidth="1"/>
    <col min="6149" max="6155" width="9.85546875" style="78" customWidth="1"/>
    <col min="6156" max="6156" width="10.28515625" style="78" customWidth="1"/>
    <col min="6157" max="6170" width="9.140625" style="78" customWidth="1"/>
    <col min="6171" max="6171" width="7.85546875" style="78" customWidth="1"/>
    <col min="6172" max="6172" width="56.42578125" style="78" customWidth="1"/>
    <col min="6173" max="6173" width="47.5703125" style="78" customWidth="1"/>
    <col min="6174" max="6174" width="7.5703125" style="78" customWidth="1"/>
    <col min="6175" max="6181" width="9" style="78" customWidth="1"/>
    <col min="6182" max="6182" width="33.7109375" style="78" customWidth="1"/>
    <col min="6183" max="6400" width="9.140625" style="78"/>
    <col min="6401" max="6401" width="4.42578125" style="78" customWidth="1"/>
    <col min="6402" max="6402" width="9.5703125" style="78" customWidth="1"/>
    <col min="6403" max="6403" width="8.7109375" style="78" customWidth="1"/>
    <col min="6404" max="6404" width="35.140625" style="78" customWidth="1"/>
    <col min="6405" max="6411" width="9.85546875" style="78" customWidth="1"/>
    <col min="6412" max="6412" width="10.28515625" style="78" customWidth="1"/>
    <col min="6413" max="6426" width="9.140625" style="78" customWidth="1"/>
    <col min="6427" max="6427" width="7.85546875" style="78" customWidth="1"/>
    <col min="6428" max="6428" width="56.42578125" style="78" customWidth="1"/>
    <col min="6429" max="6429" width="47.5703125" style="78" customWidth="1"/>
    <col min="6430" max="6430" width="7.5703125" style="78" customWidth="1"/>
    <col min="6431" max="6437" width="9" style="78" customWidth="1"/>
    <col min="6438" max="6438" width="33.7109375" style="78" customWidth="1"/>
    <col min="6439" max="6656" width="9.140625" style="78"/>
    <col min="6657" max="6657" width="4.42578125" style="78" customWidth="1"/>
    <col min="6658" max="6658" width="9.5703125" style="78" customWidth="1"/>
    <col min="6659" max="6659" width="8.7109375" style="78" customWidth="1"/>
    <col min="6660" max="6660" width="35.140625" style="78" customWidth="1"/>
    <col min="6661" max="6667" width="9.85546875" style="78" customWidth="1"/>
    <col min="6668" max="6668" width="10.28515625" style="78" customWidth="1"/>
    <col min="6669" max="6682" width="9.140625" style="78" customWidth="1"/>
    <col min="6683" max="6683" width="7.85546875" style="78" customWidth="1"/>
    <col min="6684" max="6684" width="56.42578125" style="78" customWidth="1"/>
    <col min="6685" max="6685" width="47.5703125" style="78" customWidth="1"/>
    <col min="6686" max="6686" width="7.5703125" style="78" customWidth="1"/>
    <col min="6687" max="6693" width="9" style="78" customWidth="1"/>
    <col min="6694" max="6694" width="33.7109375" style="78" customWidth="1"/>
    <col min="6695" max="6912" width="9.140625" style="78"/>
    <col min="6913" max="6913" width="4.42578125" style="78" customWidth="1"/>
    <col min="6914" max="6914" width="9.5703125" style="78" customWidth="1"/>
    <col min="6915" max="6915" width="8.7109375" style="78" customWidth="1"/>
    <col min="6916" max="6916" width="35.140625" style="78" customWidth="1"/>
    <col min="6917" max="6923" width="9.85546875" style="78" customWidth="1"/>
    <col min="6924" max="6924" width="10.28515625" style="78" customWidth="1"/>
    <col min="6925" max="6938" width="9.140625" style="78" customWidth="1"/>
    <col min="6939" max="6939" width="7.85546875" style="78" customWidth="1"/>
    <col min="6940" max="6940" width="56.42578125" style="78" customWidth="1"/>
    <col min="6941" max="6941" width="47.5703125" style="78" customWidth="1"/>
    <col min="6942" max="6942" width="7.5703125" style="78" customWidth="1"/>
    <col min="6943" max="6949" width="9" style="78" customWidth="1"/>
    <col min="6950" max="6950" width="33.7109375" style="78" customWidth="1"/>
    <col min="6951" max="7168" width="9.140625" style="78"/>
    <col min="7169" max="7169" width="4.42578125" style="78" customWidth="1"/>
    <col min="7170" max="7170" width="9.5703125" style="78" customWidth="1"/>
    <col min="7171" max="7171" width="8.7109375" style="78" customWidth="1"/>
    <col min="7172" max="7172" width="35.140625" style="78" customWidth="1"/>
    <col min="7173" max="7179" width="9.85546875" style="78" customWidth="1"/>
    <col min="7180" max="7180" width="10.28515625" style="78" customWidth="1"/>
    <col min="7181" max="7194" width="9.140625" style="78" customWidth="1"/>
    <col min="7195" max="7195" width="7.85546875" style="78" customWidth="1"/>
    <col min="7196" max="7196" width="56.42578125" style="78" customWidth="1"/>
    <col min="7197" max="7197" width="47.5703125" style="78" customWidth="1"/>
    <col min="7198" max="7198" width="7.5703125" style="78" customWidth="1"/>
    <col min="7199" max="7205" width="9" style="78" customWidth="1"/>
    <col min="7206" max="7206" width="33.7109375" style="78" customWidth="1"/>
    <col min="7207" max="7424" width="9.140625" style="78"/>
    <col min="7425" max="7425" width="4.42578125" style="78" customWidth="1"/>
    <col min="7426" max="7426" width="9.5703125" style="78" customWidth="1"/>
    <col min="7427" max="7427" width="8.7109375" style="78" customWidth="1"/>
    <col min="7428" max="7428" width="35.140625" style="78" customWidth="1"/>
    <col min="7429" max="7435" width="9.85546875" style="78" customWidth="1"/>
    <col min="7436" max="7436" width="10.28515625" style="78" customWidth="1"/>
    <col min="7437" max="7450" width="9.140625" style="78" customWidth="1"/>
    <col min="7451" max="7451" width="7.85546875" style="78" customWidth="1"/>
    <col min="7452" max="7452" width="56.42578125" style="78" customWidth="1"/>
    <col min="7453" max="7453" width="47.5703125" style="78" customWidth="1"/>
    <col min="7454" max="7454" width="7.5703125" style="78" customWidth="1"/>
    <col min="7455" max="7461" width="9" style="78" customWidth="1"/>
    <col min="7462" max="7462" width="33.7109375" style="78" customWidth="1"/>
    <col min="7463" max="7680" width="9.140625" style="78"/>
    <col min="7681" max="7681" width="4.42578125" style="78" customWidth="1"/>
    <col min="7682" max="7682" width="9.5703125" style="78" customWidth="1"/>
    <col min="7683" max="7683" width="8.7109375" style="78" customWidth="1"/>
    <col min="7684" max="7684" width="35.140625" style="78" customWidth="1"/>
    <col min="7685" max="7691" width="9.85546875" style="78" customWidth="1"/>
    <col min="7692" max="7692" width="10.28515625" style="78" customWidth="1"/>
    <col min="7693" max="7706" width="9.140625" style="78" customWidth="1"/>
    <col min="7707" max="7707" width="7.85546875" style="78" customWidth="1"/>
    <col min="7708" max="7708" width="56.42578125" style="78" customWidth="1"/>
    <col min="7709" max="7709" width="47.5703125" style="78" customWidth="1"/>
    <col min="7710" max="7710" width="7.5703125" style="78" customWidth="1"/>
    <col min="7711" max="7717" width="9" style="78" customWidth="1"/>
    <col min="7718" max="7718" width="33.7109375" style="78" customWidth="1"/>
    <col min="7719" max="7936" width="9.140625" style="78"/>
    <col min="7937" max="7937" width="4.42578125" style="78" customWidth="1"/>
    <col min="7938" max="7938" width="9.5703125" style="78" customWidth="1"/>
    <col min="7939" max="7939" width="8.7109375" style="78" customWidth="1"/>
    <col min="7940" max="7940" width="35.140625" style="78" customWidth="1"/>
    <col min="7941" max="7947" width="9.85546875" style="78" customWidth="1"/>
    <col min="7948" max="7948" width="10.28515625" style="78" customWidth="1"/>
    <col min="7949" max="7962" width="9.140625" style="78" customWidth="1"/>
    <col min="7963" max="7963" width="7.85546875" style="78" customWidth="1"/>
    <col min="7964" max="7964" width="56.42578125" style="78" customWidth="1"/>
    <col min="7965" max="7965" width="47.5703125" style="78" customWidth="1"/>
    <col min="7966" max="7966" width="7.5703125" style="78" customWidth="1"/>
    <col min="7967" max="7973" width="9" style="78" customWidth="1"/>
    <col min="7974" max="7974" width="33.7109375" style="78" customWidth="1"/>
    <col min="7975" max="8192" width="9.140625" style="78"/>
    <col min="8193" max="8193" width="4.42578125" style="78" customWidth="1"/>
    <col min="8194" max="8194" width="9.5703125" style="78" customWidth="1"/>
    <col min="8195" max="8195" width="8.7109375" style="78" customWidth="1"/>
    <col min="8196" max="8196" width="35.140625" style="78" customWidth="1"/>
    <col min="8197" max="8203" width="9.85546875" style="78" customWidth="1"/>
    <col min="8204" max="8204" width="10.28515625" style="78" customWidth="1"/>
    <col min="8205" max="8218" width="9.140625" style="78" customWidth="1"/>
    <col min="8219" max="8219" width="7.85546875" style="78" customWidth="1"/>
    <col min="8220" max="8220" width="56.42578125" style="78" customWidth="1"/>
    <col min="8221" max="8221" width="47.5703125" style="78" customWidth="1"/>
    <col min="8222" max="8222" width="7.5703125" style="78" customWidth="1"/>
    <col min="8223" max="8229" width="9" style="78" customWidth="1"/>
    <col min="8230" max="8230" width="33.7109375" style="78" customWidth="1"/>
    <col min="8231" max="8448" width="9.140625" style="78"/>
    <col min="8449" max="8449" width="4.42578125" style="78" customWidth="1"/>
    <col min="8450" max="8450" width="9.5703125" style="78" customWidth="1"/>
    <col min="8451" max="8451" width="8.7109375" style="78" customWidth="1"/>
    <col min="8452" max="8452" width="35.140625" style="78" customWidth="1"/>
    <col min="8453" max="8459" width="9.85546875" style="78" customWidth="1"/>
    <col min="8460" max="8460" width="10.28515625" style="78" customWidth="1"/>
    <col min="8461" max="8474" width="9.140625" style="78" customWidth="1"/>
    <col min="8475" max="8475" width="7.85546875" style="78" customWidth="1"/>
    <col min="8476" max="8476" width="56.42578125" style="78" customWidth="1"/>
    <col min="8477" max="8477" width="47.5703125" style="78" customWidth="1"/>
    <col min="8478" max="8478" width="7.5703125" style="78" customWidth="1"/>
    <col min="8479" max="8485" width="9" style="78" customWidth="1"/>
    <col min="8486" max="8486" width="33.7109375" style="78" customWidth="1"/>
    <col min="8487" max="8704" width="9.140625" style="78"/>
    <col min="8705" max="8705" width="4.42578125" style="78" customWidth="1"/>
    <col min="8706" max="8706" width="9.5703125" style="78" customWidth="1"/>
    <col min="8707" max="8707" width="8.7109375" style="78" customWidth="1"/>
    <col min="8708" max="8708" width="35.140625" style="78" customWidth="1"/>
    <col min="8709" max="8715" width="9.85546875" style="78" customWidth="1"/>
    <col min="8716" max="8716" width="10.28515625" style="78" customWidth="1"/>
    <col min="8717" max="8730" width="9.140625" style="78" customWidth="1"/>
    <col min="8731" max="8731" width="7.85546875" style="78" customWidth="1"/>
    <col min="8732" max="8732" width="56.42578125" style="78" customWidth="1"/>
    <col min="8733" max="8733" width="47.5703125" style="78" customWidth="1"/>
    <col min="8734" max="8734" width="7.5703125" style="78" customWidth="1"/>
    <col min="8735" max="8741" width="9" style="78" customWidth="1"/>
    <col min="8742" max="8742" width="33.7109375" style="78" customWidth="1"/>
    <col min="8743" max="8960" width="9.140625" style="78"/>
    <col min="8961" max="8961" width="4.42578125" style="78" customWidth="1"/>
    <col min="8962" max="8962" width="9.5703125" style="78" customWidth="1"/>
    <col min="8963" max="8963" width="8.7109375" style="78" customWidth="1"/>
    <col min="8964" max="8964" width="35.140625" style="78" customWidth="1"/>
    <col min="8965" max="8971" width="9.85546875" style="78" customWidth="1"/>
    <col min="8972" max="8972" width="10.28515625" style="78" customWidth="1"/>
    <col min="8973" max="8986" width="9.140625" style="78" customWidth="1"/>
    <col min="8987" max="8987" width="7.85546875" style="78" customWidth="1"/>
    <col min="8988" max="8988" width="56.42578125" style="78" customWidth="1"/>
    <col min="8989" max="8989" width="47.5703125" style="78" customWidth="1"/>
    <col min="8990" max="8990" width="7.5703125" style="78" customWidth="1"/>
    <col min="8991" max="8997" width="9" style="78" customWidth="1"/>
    <col min="8998" max="8998" width="33.7109375" style="78" customWidth="1"/>
    <col min="8999" max="9216" width="9.140625" style="78"/>
    <col min="9217" max="9217" width="4.42578125" style="78" customWidth="1"/>
    <col min="9218" max="9218" width="9.5703125" style="78" customWidth="1"/>
    <col min="9219" max="9219" width="8.7109375" style="78" customWidth="1"/>
    <col min="9220" max="9220" width="35.140625" style="78" customWidth="1"/>
    <col min="9221" max="9227" width="9.85546875" style="78" customWidth="1"/>
    <col min="9228" max="9228" width="10.28515625" style="78" customWidth="1"/>
    <col min="9229" max="9242" width="9.140625" style="78" customWidth="1"/>
    <col min="9243" max="9243" width="7.85546875" style="78" customWidth="1"/>
    <col min="9244" max="9244" width="56.42578125" style="78" customWidth="1"/>
    <col min="9245" max="9245" width="47.5703125" style="78" customWidth="1"/>
    <col min="9246" max="9246" width="7.5703125" style="78" customWidth="1"/>
    <col min="9247" max="9253" width="9" style="78" customWidth="1"/>
    <col min="9254" max="9254" width="33.7109375" style="78" customWidth="1"/>
    <col min="9255" max="9472" width="9.140625" style="78"/>
    <col min="9473" max="9473" width="4.42578125" style="78" customWidth="1"/>
    <col min="9474" max="9474" width="9.5703125" style="78" customWidth="1"/>
    <col min="9475" max="9475" width="8.7109375" style="78" customWidth="1"/>
    <col min="9476" max="9476" width="35.140625" style="78" customWidth="1"/>
    <col min="9477" max="9483" width="9.85546875" style="78" customWidth="1"/>
    <col min="9484" max="9484" width="10.28515625" style="78" customWidth="1"/>
    <col min="9485" max="9498" width="9.140625" style="78" customWidth="1"/>
    <col min="9499" max="9499" width="7.85546875" style="78" customWidth="1"/>
    <col min="9500" max="9500" width="56.42578125" style="78" customWidth="1"/>
    <col min="9501" max="9501" width="47.5703125" style="78" customWidth="1"/>
    <col min="9502" max="9502" width="7.5703125" style="78" customWidth="1"/>
    <col min="9503" max="9509" width="9" style="78" customWidth="1"/>
    <col min="9510" max="9510" width="33.7109375" style="78" customWidth="1"/>
    <col min="9511" max="9728" width="9.140625" style="78"/>
    <col min="9729" max="9729" width="4.42578125" style="78" customWidth="1"/>
    <col min="9730" max="9730" width="9.5703125" style="78" customWidth="1"/>
    <col min="9731" max="9731" width="8.7109375" style="78" customWidth="1"/>
    <col min="9732" max="9732" width="35.140625" style="78" customWidth="1"/>
    <col min="9733" max="9739" width="9.85546875" style="78" customWidth="1"/>
    <col min="9740" max="9740" width="10.28515625" style="78" customWidth="1"/>
    <col min="9741" max="9754" width="9.140625" style="78" customWidth="1"/>
    <col min="9755" max="9755" width="7.85546875" style="78" customWidth="1"/>
    <col min="9756" max="9756" width="56.42578125" style="78" customWidth="1"/>
    <col min="9757" max="9757" width="47.5703125" style="78" customWidth="1"/>
    <col min="9758" max="9758" width="7.5703125" style="78" customWidth="1"/>
    <col min="9759" max="9765" width="9" style="78" customWidth="1"/>
    <col min="9766" max="9766" width="33.7109375" style="78" customWidth="1"/>
    <col min="9767" max="9984" width="9.140625" style="78"/>
    <col min="9985" max="9985" width="4.42578125" style="78" customWidth="1"/>
    <col min="9986" max="9986" width="9.5703125" style="78" customWidth="1"/>
    <col min="9987" max="9987" width="8.7109375" style="78" customWidth="1"/>
    <col min="9988" max="9988" width="35.140625" style="78" customWidth="1"/>
    <col min="9989" max="9995" width="9.85546875" style="78" customWidth="1"/>
    <col min="9996" max="9996" width="10.28515625" style="78" customWidth="1"/>
    <col min="9997" max="10010" width="9.140625" style="78" customWidth="1"/>
    <col min="10011" max="10011" width="7.85546875" style="78" customWidth="1"/>
    <col min="10012" max="10012" width="56.42578125" style="78" customWidth="1"/>
    <col min="10013" max="10013" width="47.5703125" style="78" customWidth="1"/>
    <col min="10014" max="10014" width="7.5703125" style="78" customWidth="1"/>
    <col min="10015" max="10021" width="9" style="78" customWidth="1"/>
    <col min="10022" max="10022" width="33.7109375" style="78" customWidth="1"/>
    <col min="10023" max="10240" width="9.140625" style="78"/>
    <col min="10241" max="10241" width="4.42578125" style="78" customWidth="1"/>
    <col min="10242" max="10242" width="9.5703125" style="78" customWidth="1"/>
    <col min="10243" max="10243" width="8.7109375" style="78" customWidth="1"/>
    <col min="10244" max="10244" width="35.140625" style="78" customWidth="1"/>
    <col min="10245" max="10251" width="9.85546875" style="78" customWidth="1"/>
    <col min="10252" max="10252" width="10.28515625" style="78" customWidth="1"/>
    <col min="10253" max="10266" width="9.140625" style="78" customWidth="1"/>
    <col min="10267" max="10267" width="7.85546875" style="78" customWidth="1"/>
    <col min="10268" max="10268" width="56.42578125" style="78" customWidth="1"/>
    <col min="10269" max="10269" width="47.5703125" style="78" customWidth="1"/>
    <col min="10270" max="10270" width="7.5703125" style="78" customWidth="1"/>
    <col min="10271" max="10277" width="9" style="78" customWidth="1"/>
    <col min="10278" max="10278" width="33.7109375" style="78" customWidth="1"/>
    <col min="10279" max="10496" width="9.140625" style="78"/>
    <col min="10497" max="10497" width="4.42578125" style="78" customWidth="1"/>
    <col min="10498" max="10498" width="9.5703125" style="78" customWidth="1"/>
    <col min="10499" max="10499" width="8.7109375" style="78" customWidth="1"/>
    <col min="10500" max="10500" width="35.140625" style="78" customWidth="1"/>
    <col min="10501" max="10507" width="9.85546875" style="78" customWidth="1"/>
    <col min="10508" max="10508" width="10.28515625" style="78" customWidth="1"/>
    <col min="10509" max="10522" width="9.140625" style="78" customWidth="1"/>
    <col min="10523" max="10523" width="7.85546875" style="78" customWidth="1"/>
    <col min="10524" max="10524" width="56.42578125" style="78" customWidth="1"/>
    <col min="10525" max="10525" width="47.5703125" style="78" customWidth="1"/>
    <col min="10526" max="10526" width="7.5703125" style="78" customWidth="1"/>
    <col min="10527" max="10533" width="9" style="78" customWidth="1"/>
    <col min="10534" max="10534" width="33.7109375" style="78" customWidth="1"/>
    <col min="10535" max="10752" width="9.140625" style="78"/>
    <col min="10753" max="10753" width="4.42578125" style="78" customWidth="1"/>
    <col min="10754" max="10754" width="9.5703125" style="78" customWidth="1"/>
    <col min="10755" max="10755" width="8.7109375" style="78" customWidth="1"/>
    <col min="10756" max="10756" width="35.140625" style="78" customWidth="1"/>
    <col min="10757" max="10763" width="9.85546875" style="78" customWidth="1"/>
    <col min="10764" max="10764" width="10.28515625" style="78" customWidth="1"/>
    <col min="10765" max="10778" width="9.140625" style="78" customWidth="1"/>
    <col min="10779" max="10779" width="7.85546875" style="78" customWidth="1"/>
    <col min="10780" max="10780" width="56.42578125" style="78" customWidth="1"/>
    <col min="10781" max="10781" width="47.5703125" style="78" customWidth="1"/>
    <col min="10782" max="10782" width="7.5703125" style="78" customWidth="1"/>
    <col min="10783" max="10789" width="9" style="78" customWidth="1"/>
    <col min="10790" max="10790" width="33.7109375" style="78" customWidth="1"/>
    <col min="10791" max="11008" width="9.140625" style="78"/>
    <col min="11009" max="11009" width="4.42578125" style="78" customWidth="1"/>
    <col min="11010" max="11010" width="9.5703125" style="78" customWidth="1"/>
    <col min="11011" max="11011" width="8.7109375" style="78" customWidth="1"/>
    <col min="11012" max="11012" width="35.140625" style="78" customWidth="1"/>
    <col min="11013" max="11019" width="9.85546875" style="78" customWidth="1"/>
    <col min="11020" max="11020" width="10.28515625" style="78" customWidth="1"/>
    <col min="11021" max="11034" width="9.140625" style="78" customWidth="1"/>
    <col min="11035" max="11035" width="7.85546875" style="78" customWidth="1"/>
    <col min="11036" max="11036" width="56.42578125" style="78" customWidth="1"/>
    <col min="11037" max="11037" width="47.5703125" style="78" customWidth="1"/>
    <col min="11038" max="11038" width="7.5703125" style="78" customWidth="1"/>
    <col min="11039" max="11045" width="9" style="78" customWidth="1"/>
    <col min="11046" max="11046" width="33.7109375" style="78" customWidth="1"/>
    <col min="11047" max="11264" width="9.140625" style="78"/>
    <col min="11265" max="11265" width="4.42578125" style="78" customWidth="1"/>
    <col min="11266" max="11266" width="9.5703125" style="78" customWidth="1"/>
    <col min="11267" max="11267" width="8.7109375" style="78" customWidth="1"/>
    <col min="11268" max="11268" width="35.140625" style="78" customWidth="1"/>
    <col min="11269" max="11275" width="9.85546875" style="78" customWidth="1"/>
    <col min="11276" max="11276" width="10.28515625" style="78" customWidth="1"/>
    <col min="11277" max="11290" width="9.140625" style="78" customWidth="1"/>
    <col min="11291" max="11291" width="7.85546875" style="78" customWidth="1"/>
    <col min="11292" max="11292" width="56.42578125" style="78" customWidth="1"/>
    <col min="11293" max="11293" width="47.5703125" style="78" customWidth="1"/>
    <col min="11294" max="11294" width="7.5703125" style="78" customWidth="1"/>
    <col min="11295" max="11301" width="9" style="78" customWidth="1"/>
    <col min="11302" max="11302" width="33.7109375" style="78" customWidth="1"/>
    <col min="11303" max="11520" width="9.140625" style="78"/>
    <col min="11521" max="11521" width="4.42578125" style="78" customWidth="1"/>
    <col min="11522" max="11522" width="9.5703125" style="78" customWidth="1"/>
    <col min="11523" max="11523" width="8.7109375" style="78" customWidth="1"/>
    <col min="11524" max="11524" width="35.140625" style="78" customWidth="1"/>
    <col min="11525" max="11531" width="9.85546875" style="78" customWidth="1"/>
    <col min="11532" max="11532" width="10.28515625" style="78" customWidth="1"/>
    <col min="11533" max="11546" width="9.140625" style="78" customWidth="1"/>
    <col min="11547" max="11547" width="7.85546875" style="78" customWidth="1"/>
    <col min="11548" max="11548" width="56.42578125" style="78" customWidth="1"/>
    <col min="11549" max="11549" width="47.5703125" style="78" customWidth="1"/>
    <col min="11550" max="11550" width="7.5703125" style="78" customWidth="1"/>
    <col min="11551" max="11557" width="9" style="78" customWidth="1"/>
    <col min="11558" max="11558" width="33.7109375" style="78" customWidth="1"/>
    <col min="11559" max="11776" width="9.140625" style="78"/>
    <col min="11777" max="11777" width="4.42578125" style="78" customWidth="1"/>
    <col min="11778" max="11778" width="9.5703125" style="78" customWidth="1"/>
    <col min="11779" max="11779" width="8.7109375" style="78" customWidth="1"/>
    <col min="11780" max="11780" width="35.140625" style="78" customWidth="1"/>
    <col min="11781" max="11787" width="9.85546875" style="78" customWidth="1"/>
    <col min="11788" max="11788" width="10.28515625" style="78" customWidth="1"/>
    <col min="11789" max="11802" width="9.140625" style="78" customWidth="1"/>
    <col min="11803" max="11803" width="7.85546875" style="78" customWidth="1"/>
    <col min="11804" max="11804" width="56.42578125" style="78" customWidth="1"/>
    <col min="11805" max="11805" width="47.5703125" style="78" customWidth="1"/>
    <col min="11806" max="11806" width="7.5703125" style="78" customWidth="1"/>
    <col min="11807" max="11813" width="9" style="78" customWidth="1"/>
    <col min="11814" max="11814" width="33.7109375" style="78" customWidth="1"/>
    <col min="11815" max="12032" width="9.140625" style="78"/>
    <col min="12033" max="12033" width="4.42578125" style="78" customWidth="1"/>
    <col min="12034" max="12034" width="9.5703125" style="78" customWidth="1"/>
    <col min="12035" max="12035" width="8.7109375" style="78" customWidth="1"/>
    <col min="12036" max="12036" width="35.140625" style="78" customWidth="1"/>
    <col min="12037" max="12043" width="9.85546875" style="78" customWidth="1"/>
    <col min="12044" max="12044" width="10.28515625" style="78" customWidth="1"/>
    <col min="12045" max="12058" width="9.140625" style="78" customWidth="1"/>
    <col min="12059" max="12059" width="7.85546875" style="78" customWidth="1"/>
    <col min="12060" max="12060" width="56.42578125" style="78" customWidth="1"/>
    <col min="12061" max="12061" width="47.5703125" style="78" customWidth="1"/>
    <col min="12062" max="12062" width="7.5703125" style="78" customWidth="1"/>
    <col min="12063" max="12069" width="9" style="78" customWidth="1"/>
    <col min="12070" max="12070" width="33.7109375" style="78" customWidth="1"/>
    <col min="12071" max="12288" width="9.140625" style="78"/>
    <col min="12289" max="12289" width="4.42578125" style="78" customWidth="1"/>
    <col min="12290" max="12290" width="9.5703125" style="78" customWidth="1"/>
    <col min="12291" max="12291" width="8.7109375" style="78" customWidth="1"/>
    <col min="12292" max="12292" width="35.140625" style="78" customWidth="1"/>
    <col min="12293" max="12299" width="9.85546875" style="78" customWidth="1"/>
    <col min="12300" max="12300" width="10.28515625" style="78" customWidth="1"/>
    <col min="12301" max="12314" width="9.140625" style="78" customWidth="1"/>
    <col min="12315" max="12315" width="7.85546875" style="78" customWidth="1"/>
    <col min="12316" max="12316" width="56.42578125" style="78" customWidth="1"/>
    <col min="12317" max="12317" width="47.5703125" style="78" customWidth="1"/>
    <col min="12318" max="12318" width="7.5703125" style="78" customWidth="1"/>
    <col min="12319" max="12325" width="9" style="78" customWidth="1"/>
    <col min="12326" max="12326" width="33.7109375" style="78" customWidth="1"/>
    <col min="12327" max="12544" width="9.140625" style="78"/>
    <col min="12545" max="12545" width="4.42578125" style="78" customWidth="1"/>
    <col min="12546" max="12546" width="9.5703125" style="78" customWidth="1"/>
    <col min="12547" max="12547" width="8.7109375" style="78" customWidth="1"/>
    <col min="12548" max="12548" width="35.140625" style="78" customWidth="1"/>
    <col min="12549" max="12555" width="9.85546875" style="78" customWidth="1"/>
    <col min="12556" max="12556" width="10.28515625" style="78" customWidth="1"/>
    <col min="12557" max="12570" width="9.140625" style="78" customWidth="1"/>
    <col min="12571" max="12571" width="7.85546875" style="78" customWidth="1"/>
    <col min="12572" max="12572" width="56.42578125" style="78" customWidth="1"/>
    <col min="12573" max="12573" width="47.5703125" style="78" customWidth="1"/>
    <col min="12574" max="12574" width="7.5703125" style="78" customWidth="1"/>
    <col min="12575" max="12581" width="9" style="78" customWidth="1"/>
    <col min="12582" max="12582" width="33.7109375" style="78" customWidth="1"/>
    <col min="12583" max="12800" width="9.140625" style="78"/>
    <col min="12801" max="12801" width="4.42578125" style="78" customWidth="1"/>
    <col min="12802" max="12802" width="9.5703125" style="78" customWidth="1"/>
    <col min="12803" max="12803" width="8.7109375" style="78" customWidth="1"/>
    <col min="12804" max="12804" width="35.140625" style="78" customWidth="1"/>
    <col min="12805" max="12811" width="9.85546875" style="78" customWidth="1"/>
    <col min="12812" max="12812" width="10.28515625" style="78" customWidth="1"/>
    <col min="12813" max="12826" width="9.140625" style="78" customWidth="1"/>
    <col min="12827" max="12827" width="7.85546875" style="78" customWidth="1"/>
    <col min="12828" max="12828" width="56.42578125" style="78" customWidth="1"/>
    <col min="12829" max="12829" width="47.5703125" style="78" customWidth="1"/>
    <col min="12830" max="12830" width="7.5703125" style="78" customWidth="1"/>
    <col min="12831" max="12837" width="9" style="78" customWidth="1"/>
    <col min="12838" max="12838" width="33.7109375" style="78" customWidth="1"/>
    <col min="12839" max="13056" width="9.140625" style="78"/>
    <col min="13057" max="13057" width="4.42578125" style="78" customWidth="1"/>
    <col min="13058" max="13058" width="9.5703125" style="78" customWidth="1"/>
    <col min="13059" max="13059" width="8.7109375" style="78" customWidth="1"/>
    <col min="13060" max="13060" width="35.140625" style="78" customWidth="1"/>
    <col min="13061" max="13067" width="9.85546875" style="78" customWidth="1"/>
    <col min="13068" max="13068" width="10.28515625" style="78" customWidth="1"/>
    <col min="13069" max="13082" width="9.140625" style="78" customWidth="1"/>
    <col min="13083" max="13083" width="7.85546875" style="78" customWidth="1"/>
    <col min="13084" max="13084" width="56.42578125" style="78" customWidth="1"/>
    <col min="13085" max="13085" width="47.5703125" style="78" customWidth="1"/>
    <col min="13086" max="13086" width="7.5703125" style="78" customWidth="1"/>
    <col min="13087" max="13093" width="9" style="78" customWidth="1"/>
    <col min="13094" max="13094" width="33.7109375" style="78" customWidth="1"/>
    <col min="13095" max="13312" width="9.140625" style="78"/>
    <col min="13313" max="13313" width="4.42578125" style="78" customWidth="1"/>
    <col min="13314" max="13314" width="9.5703125" style="78" customWidth="1"/>
    <col min="13315" max="13315" width="8.7109375" style="78" customWidth="1"/>
    <col min="13316" max="13316" width="35.140625" style="78" customWidth="1"/>
    <col min="13317" max="13323" width="9.85546875" style="78" customWidth="1"/>
    <col min="13324" max="13324" width="10.28515625" style="78" customWidth="1"/>
    <col min="13325" max="13338" width="9.140625" style="78" customWidth="1"/>
    <col min="13339" max="13339" width="7.85546875" style="78" customWidth="1"/>
    <col min="13340" max="13340" width="56.42578125" style="78" customWidth="1"/>
    <col min="13341" max="13341" width="47.5703125" style="78" customWidth="1"/>
    <col min="13342" max="13342" width="7.5703125" style="78" customWidth="1"/>
    <col min="13343" max="13349" width="9" style="78" customWidth="1"/>
    <col min="13350" max="13350" width="33.7109375" style="78" customWidth="1"/>
    <col min="13351" max="13568" width="9.140625" style="78"/>
    <col min="13569" max="13569" width="4.42578125" style="78" customWidth="1"/>
    <col min="13570" max="13570" width="9.5703125" style="78" customWidth="1"/>
    <col min="13571" max="13571" width="8.7109375" style="78" customWidth="1"/>
    <col min="13572" max="13572" width="35.140625" style="78" customWidth="1"/>
    <col min="13573" max="13579" width="9.85546875" style="78" customWidth="1"/>
    <col min="13580" max="13580" width="10.28515625" style="78" customWidth="1"/>
    <col min="13581" max="13594" width="9.140625" style="78" customWidth="1"/>
    <col min="13595" max="13595" width="7.85546875" style="78" customWidth="1"/>
    <col min="13596" max="13596" width="56.42578125" style="78" customWidth="1"/>
    <col min="13597" max="13597" width="47.5703125" style="78" customWidth="1"/>
    <col min="13598" max="13598" width="7.5703125" style="78" customWidth="1"/>
    <col min="13599" max="13605" width="9" style="78" customWidth="1"/>
    <col min="13606" max="13606" width="33.7109375" style="78" customWidth="1"/>
    <col min="13607" max="13824" width="9.140625" style="78"/>
    <col min="13825" max="13825" width="4.42578125" style="78" customWidth="1"/>
    <col min="13826" max="13826" width="9.5703125" style="78" customWidth="1"/>
    <col min="13827" max="13827" width="8.7109375" style="78" customWidth="1"/>
    <col min="13828" max="13828" width="35.140625" style="78" customWidth="1"/>
    <col min="13829" max="13835" width="9.85546875" style="78" customWidth="1"/>
    <col min="13836" max="13836" width="10.28515625" style="78" customWidth="1"/>
    <col min="13837" max="13850" width="9.140625" style="78" customWidth="1"/>
    <col min="13851" max="13851" width="7.85546875" style="78" customWidth="1"/>
    <col min="13852" max="13852" width="56.42578125" style="78" customWidth="1"/>
    <col min="13853" max="13853" width="47.5703125" style="78" customWidth="1"/>
    <col min="13854" max="13854" width="7.5703125" style="78" customWidth="1"/>
    <col min="13855" max="13861" width="9" style="78" customWidth="1"/>
    <col min="13862" max="13862" width="33.7109375" style="78" customWidth="1"/>
    <col min="13863" max="14080" width="9.140625" style="78"/>
    <col min="14081" max="14081" width="4.42578125" style="78" customWidth="1"/>
    <col min="14082" max="14082" width="9.5703125" style="78" customWidth="1"/>
    <col min="14083" max="14083" width="8.7109375" style="78" customWidth="1"/>
    <col min="14084" max="14084" width="35.140625" style="78" customWidth="1"/>
    <col min="14085" max="14091" width="9.85546875" style="78" customWidth="1"/>
    <col min="14092" max="14092" width="10.28515625" style="78" customWidth="1"/>
    <col min="14093" max="14106" width="9.140625" style="78" customWidth="1"/>
    <col min="14107" max="14107" width="7.85546875" style="78" customWidth="1"/>
    <col min="14108" max="14108" width="56.42578125" style="78" customWidth="1"/>
    <col min="14109" max="14109" width="47.5703125" style="78" customWidth="1"/>
    <col min="14110" max="14110" width="7.5703125" style="78" customWidth="1"/>
    <col min="14111" max="14117" width="9" style="78" customWidth="1"/>
    <col min="14118" max="14118" width="33.7109375" style="78" customWidth="1"/>
    <col min="14119" max="14336" width="9.140625" style="78"/>
    <col min="14337" max="14337" width="4.42578125" style="78" customWidth="1"/>
    <col min="14338" max="14338" width="9.5703125" style="78" customWidth="1"/>
    <col min="14339" max="14339" width="8.7109375" style="78" customWidth="1"/>
    <col min="14340" max="14340" width="35.140625" style="78" customWidth="1"/>
    <col min="14341" max="14347" width="9.85546875" style="78" customWidth="1"/>
    <col min="14348" max="14348" width="10.28515625" style="78" customWidth="1"/>
    <col min="14349" max="14362" width="9.140625" style="78" customWidth="1"/>
    <col min="14363" max="14363" width="7.85546875" style="78" customWidth="1"/>
    <col min="14364" max="14364" width="56.42578125" style="78" customWidth="1"/>
    <col min="14365" max="14365" width="47.5703125" style="78" customWidth="1"/>
    <col min="14366" max="14366" width="7.5703125" style="78" customWidth="1"/>
    <col min="14367" max="14373" width="9" style="78" customWidth="1"/>
    <col min="14374" max="14374" width="33.7109375" style="78" customWidth="1"/>
    <col min="14375" max="14592" width="9.140625" style="78"/>
    <col min="14593" max="14593" width="4.42578125" style="78" customWidth="1"/>
    <col min="14594" max="14594" width="9.5703125" style="78" customWidth="1"/>
    <col min="14595" max="14595" width="8.7109375" style="78" customWidth="1"/>
    <col min="14596" max="14596" width="35.140625" style="78" customWidth="1"/>
    <col min="14597" max="14603" width="9.85546875" style="78" customWidth="1"/>
    <col min="14604" max="14604" width="10.28515625" style="78" customWidth="1"/>
    <col min="14605" max="14618" width="9.140625" style="78" customWidth="1"/>
    <col min="14619" max="14619" width="7.85546875" style="78" customWidth="1"/>
    <col min="14620" max="14620" width="56.42578125" style="78" customWidth="1"/>
    <col min="14621" max="14621" width="47.5703125" style="78" customWidth="1"/>
    <col min="14622" max="14622" width="7.5703125" style="78" customWidth="1"/>
    <col min="14623" max="14629" width="9" style="78" customWidth="1"/>
    <col min="14630" max="14630" width="33.7109375" style="78" customWidth="1"/>
    <col min="14631" max="14848" width="9.140625" style="78"/>
    <col min="14849" max="14849" width="4.42578125" style="78" customWidth="1"/>
    <col min="14850" max="14850" width="9.5703125" style="78" customWidth="1"/>
    <col min="14851" max="14851" width="8.7109375" style="78" customWidth="1"/>
    <col min="14852" max="14852" width="35.140625" style="78" customWidth="1"/>
    <col min="14853" max="14859" width="9.85546875" style="78" customWidth="1"/>
    <col min="14860" max="14860" width="10.28515625" style="78" customWidth="1"/>
    <col min="14861" max="14874" width="9.140625" style="78" customWidth="1"/>
    <col min="14875" max="14875" width="7.85546875" style="78" customWidth="1"/>
    <col min="14876" max="14876" width="56.42578125" style="78" customWidth="1"/>
    <col min="14877" max="14877" width="47.5703125" style="78" customWidth="1"/>
    <col min="14878" max="14878" width="7.5703125" style="78" customWidth="1"/>
    <col min="14879" max="14885" width="9" style="78" customWidth="1"/>
    <col min="14886" max="14886" width="33.7109375" style="78" customWidth="1"/>
    <col min="14887" max="15104" width="9.140625" style="78"/>
    <col min="15105" max="15105" width="4.42578125" style="78" customWidth="1"/>
    <col min="15106" max="15106" width="9.5703125" style="78" customWidth="1"/>
    <col min="15107" max="15107" width="8.7109375" style="78" customWidth="1"/>
    <col min="15108" max="15108" width="35.140625" style="78" customWidth="1"/>
    <col min="15109" max="15115" width="9.85546875" style="78" customWidth="1"/>
    <col min="15116" max="15116" width="10.28515625" style="78" customWidth="1"/>
    <col min="15117" max="15130" width="9.140625" style="78" customWidth="1"/>
    <col min="15131" max="15131" width="7.85546875" style="78" customWidth="1"/>
    <col min="15132" max="15132" width="56.42578125" style="78" customWidth="1"/>
    <col min="15133" max="15133" width="47.5703125" style="78" customWidth="1"/>
    <col min="15134" max="15134" width="7.5703125" style="78" customWidth="1"/>
    <col min="15135" max="15141" width="9" style="78" customWidth="1"/>
    <col min="15142" max="15142" width="33.7109375" style="78" customWidth="1"/>
    <col min="15143" max="15360" width="9.140625" style="78"/>
    <col min="15361" max="15361" width="4.42578125" style="78" customWidth="1"/>
    <col min="15362" max="15362" width="9.5703125" style="78" customWidth="1"/>
    <col min="15363" max="15363" width="8.7109375" style="78" customWidth="1"/>
    <col min="15364" max="15364" width="35.140625" style="78" customWidth="1"/>
    <col min="15365" max="15371" width="9.85546875" style="78" customWidth="1"/>
    <col min="15372" max="15372" width="10.28515625" style="78" customWidth="1"/>
    <col min="15373" max="15386" width="9.140625" style="78" customWidth="1"/>
    <col min="15387" max="15387" width="7.85546875" style="78" customWidth="1"/>
    <col min="15388" max="15388" width="56.42578125" style="78" customWidth="1"/>
    <col min="15389" max="15389" width="47.5703125" style="78" customWidth="1"/>
    <col min="15390" max="15390" width="7.5703125" style="78" customWidth="1"/>
    <col min="15391" max="15397" width="9" style="78" customWidth="1"/>
    <col min="15398" max="15398" width="33.7109375" style="78" customWidth="1"/>
    <col min="15399" max="15616" width="9.140625" style="78"/>
    <col min="15617" max="15617" width="4.42578125" style="78" customWidth="1"/>
    <col min="15618" max="15618" width="9.5703125" style="78" customWidth="1"/>
    <col min="15619" max="15619" width="8.7109375" style="78" customWidth="1"/>
    <col min="15620" max="15620" width="35.140625" style="78" customWidth="1"/>
    <col min="15621" max="15627" width="9.85546875" style="78" customWidth="1"/>
    <col min="15628" max="15628" width="10.28515625" style="78" customWidth="1"/>
    <col min="15629" max="15642" width="9.140625" style="78" customWidth="1"/>
    <col min="15643" max="15643" width="7.85546875" style="78" customWidth="1"/>
    <col min="15644" max="15644" width="56.42578125" style="78" customWidth="1"/>
    <col min="15645" max="15645" width="47.5703125" style="78" customWidth="1"/>
    <col min="15646" max="15646" width="7.5703125" style="78" customWidth="1"/>
    <col min="15647" max="15653" width="9" style="78" customWidth="1"/>
    <col min="15654" max="15654" width="33.7109375" style="78" customWidth="1"/>
    <col min="15655" max="15872" width="9.140625" style="78"/>
    <col min="15873" max="15873" width="4.42578125" style="78" customWidth="1"/>
    <col min="15874" max="15874" width="9.5703125" style="78" customWidth="1"/>
    <col min="15875" max="15875" width="8.7109375" style="78" customWidth="1"/>
    <col min="15876" max="15876" width="35.140625" style="78" customWidth="1"/>
    <col min="15877" max="15883" width="9.85546875" style="78" customWidth="1"/>
    <col min="15884" max="15884" width="10.28515625" style="78" customWidth="1"/>
    <col min="15885" max="15898" width="9.140625" style="78" customWidth="1"/>
    <col min="15899" max="15899" width="7.85546875" style="78" customWidth="1"/>
    <col min="15900" max="15900" width="56.42578125" style="78" customWidth="1"/>
    <col min="15901" max="15901" width="47.5703125" style="78" customWidth="1"/>
    <col min="15902" max="15902" width="7.5703125" style="78" customWidth="1"/>
    <col min="15903" max="15909" width="9" style="78" customWidth="1"/>
    <col min="15910" max="15910" width="33.7109375" style="78" customWidth="1"/>
    <col min="15911" max="16128" width="9.140625" style="78"/>
    <col min="16129" max="16129" width="4.42578125" style="78" customWidth="1"/>
    <col min="16130" max="16130" width="9.5703125" style="78" customWidth="1"/>
    <col min="16131" max="16131" width="8.7109375" style="78" customWidth="1"/>
    <col min="16132" max="16132" width="35.140625" style="78" customWidth="1"/>
    <col min="16133" max="16139" width="9.85546875" style="78" customWidth="1"/>
    <col min="16140" max="16140" width="10.28515625" style="78" customWidth="1"/>
    <col min="16141" max="16154" width="9.140625" style="78" customWidth="1"/>
    <col min="16155" max="16155" width="7.85546875" style="78" customWidth="1"/>
    <col min="16156" max="16156" width="56.42578125" style="78" customWidth="1"/>
    <col min="16157" max="16157" width="47.5703125" style="78" customWidth="1"/>
    <col min="16158" max="16158" width="7.5703125" style="78" customWidth="1"/>
    <col min="16159" max="16165" width="9" style="78" customWidth="1"/>
    <col min="16166" max="16166" width="33.7109375" style="78" customWidth="1"/>
    <col min="16167" max="16384" width="9.140625" style="78"/>
  </cols>
  <sheetData>
    <row r="1" spans="1:54" ht="13.5">
      <c r="E1" s="72"/>
      <c r="F1" s="72"/>
      <c r="G1" s="69"/>
      <c r="H1" s="69"/>
      <c r="I1" s="69"/>
      <c r="J1" s="69"/>
      <c r="K1" s="69"/>
      <c r="N1" s="73"/>
      <c r="O1" s="73"/>
      <c r="Q1" s="74"/>
      <c r="R1" s="74"/>
      <c r="S1" s="74"/>
      <c r="AC1" s="75"/>
      <c r="AD1" s="73"/>
      <c r="AF1" s="69"/>
      <c r="AG1" s="69"/>
      <c r="AH1" s="69"/>
      <c r="AI1" s="69"/>
      <c r="AJ1" s="73" t="s">
        <v>23</v>
      </c>
      <c r="AK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</row>
    <row r="2" spans="1:54" ht="18.75">
      <c r="A2" s="333" t="s">
        <v>148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79"/>
      <c r="AC2" s="79"/>
      <c r="AD2" s="73"/>
      <c r="AF2" s="69"/>
      <c r="AG2" s="69"/>
      <c r="AH2" s="69"/>
      <c r="AI2" s="69"/>
      <c r="AJ2" s="73"/>
      <c r="AK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</row>
    <row r="3" spans="1:54" ht="18.75">
      <c r="A3" s="333" t="s">
        <v>24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79"/>
      <c r="AC3" s="79"/>
      <c r="AD3" s="69"/>
      <c r="AE3" s="69"/>
      <c r="AF3" s="69"/>
      <c r="AG3" s="69"/>
      <c r="AH3" s="69"/>
      <c r="AI3" s="69"/>
      <c r="AJ3" s="69"/>
      <c r="AK3" s="70"/>
      <c r="AL3" s="8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</row>
    <row r="4" spans="1:54" ht="18.75">
      <c r="A4" s="334" t="s">
        <v>131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81"/>
      <c r="AC4" s="81"/>
      <c r="AD4" s="82"/>
      <c r="AE4" s="82"/>
      <c r="AF4" s="82"/>
      <c r="AG4" s="82"/>
      <c r="AH4" s="82"/>
      <c r="AI4" s="82"/>
      <c r="AJ4" s="82"/>
      <c r="AK4" s="83"/>
      <c r="AL4" s="84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</row>
    <row r="5" spans="1:54" ht="18.75">
      <c r="A5" s="334" t="s">
        <v>149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81"/>
      <c r="AC5" s="81"/>
      <c r="AD5" s="82"/>
      <c r="AE5" s="82"/>
      <c r="AF5" s="82"/>
      <c r="AG5" s="82"/>
      <c r="AH5" s="82"/>
      <c r="AI5" s="82"/>
      <c r="AJ5" s="82"/>
      <c r="AK5" s="83"/>
      <c r="AL5" s="84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</row>
    <row r="6" spans="1:54" ht="13.5">
      <c r="E6" s="72"/>
      <c r="F6" s="72"/>
      <c r="G6" s="69"/>
      <c r="H6" s="69"/>
      <c r="I6" s="69"/>
      <c r="J6" s="69"/>
      <c r="K6" s="69"/>
      <c r="N6" s="73"/>
      <c r="O6" s="73"/>
      <c r="Q6" s="74"/>
      <c r="R6" s="74"/>
      <c r="S6" s="74"/>
      <c r="AB6" s="329"/>
      <c r="AC6" s="329"/>
      <c r="AD6" s="85"/>
      <c r="AE6" s="85"/>
    </row>
    <row r="7" spans="1:54" ht="3" customHeight="1" thickBo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85"/>
      <c r="AE7" s="85"/>
      <c r="AL7" s="86"/>
    </row>
    <row r="8" spans="1:54" s="87" customFormat="1" ht="15" thickBot="1">
      <c r="A8" s="335" t="s">
        <v>25</v>
      </c>
      <c r="B8" s="331" t="s">
        <v>26</v>
      </c>
      <c r="C8" s="331" t="s">
        <v>27</v>
      </c>
      <c r="D8" s="331" t="s">
        <v>4</v>
      </c>
      <c r="E8" s="337" t="s">
        <v>28</v>
      </c>
      <c r="F8" s="338"/>
      <c r="G8" s="338"/>
      <c r="H8" s="338"/>
      <c r="I8" s="338"/>
      <c r="J8" s="338"/>
      <c r="K8" s="339"/>
      <c r="L8" s="331" t="s">
        <v>29</v>
      </c>
      <c r="M8" s="342" t="s">
        <v>30</v>
      </c>
      <c r="N8" s="343"/>
      <c r="O8" s="343"/>
      <c r="P8" s="343"/>
      <c r="Q8" s="343"/>
      <c r="R8" s="343"/>
      <c r="S8" s="344"/>
      <c r="T8" s="342" t="s">
        <v>31</v>
      </c>
      <c r="U8" s="343"/>
      <c r="V8" s="343"/>
      <c r="W8" s="343"/>
      <c r="X8" s="343"/>
      <c r="Y8" s="343"/>
      <c r="Z8" s="344"/>
      <c r="AA8" s="345" t="s">
        <v>32</v>
      </c>
      <c r="AB8" s="347" t="s">
        <v>33</v>
      </c>
      <c r="AC8" s="347" t="s">
        <v>34</v>
      </c>
      <c r="AD8" s="349" t="s">
        <v>35</v>
      </c>
      <c r="AE8" s="350"/>
      <c r="AF8" s="350"/>
      <c r="AG8" s="350"/>
      <c r="AH8" s="350"/>
      <c r="AI8" s="350"/>
      <c r="AJ8" s="350"/>
      <c r="AK8" s="351"/>
      <c r="AL8" s="340" t="s">
        <v>36</v>
      </c>
    </row>
    <row r="9" spans="1:54" ht="44.25" customHeight="1" thickBot="1">
      <c r="A9" s="336"/>
      <c r="B9" s="332"/>
      <c r="C9" s="332"/>
      <c r="D9" s="332"/>
      <c r="E9" s="88" t="str">
        <f>'[2]Приложение '!$G12</f>
        <v>2015 г.</v>
      </c>
      <c r="F9" s="89" t="str">
        <f>'[2]Приложение '!$G13</f>
        <v>2016 г.</v>
      </c>
      <c r="G9" s="90" t="str">
        <f>'[2]Приложение '!$G14</f>
        <v>2017 г.</v>
      </c>
      <c r="H9" s="91" t="str">
        <f>'[2]Приложение '!$G15</f>
        <v>2018 г.</v>
      </c>
      <c r="I9" s="91" t="str">
        <f>'[2]Приложение '!$G16</f>
        <v>2019 г.</v>
      </c>
      <c r="J9" s="91" t="str">
        <f>'[2]Приложение '!$G17</f>
        <v>2020 г.</v>
      </c>
      <c r="K9" s="92" t="str">
        <f>'[2]Приложение '!$G18</f>
        <v>2021 г.</v>
      </c>
      <c r="L9" s="332"/>
      <c r="M9" s="93" t="str">
        <f>E9</f>
        <v>2015 г.</v>
      </c>
      <c r="N9" s="94" t="str">
        <f t="shared" ref="N9:S9" si="0">F9</f>
        <v>2016 г.</v>
      </c>
      <c r="O9" s="95" t="str">
        <f t="shared" si="0"/>
        <v>2017 г.</v>
      </c>
      <c r="P9" s="96" t="str">
        <f t="shared" si="0"/>
        <v>2018 г.</v>
      </c>
      <c r="Q9" s="96" t="str">
        <f t="shared" si="0"/>
        <v>2019 г.</v>
      </c>
      <c r="R9" s="96" t="str">
        <f t="shared" si="0"/>
        <v>2020 г.</v>
      </c>
      <c r="S9" s="97" t="str">
        <f t="shared" si="0"/>
        <v>2021 г.</v>
      </c>
      <c r="T9" s="98" t="str">
        <f>M9</f>
        <v>2015 г.</v>
      </c>
      <c r="U9" s="94" t="str">
        <f t="shared" ref="U9:Z9" si="1">N9</f>
        <v>2016 г.</v>
      </c>
      <c r="V9" s="95" t="str">
        <f t="shared" si="1"/>
        <v>2017 г.</v>
      </c>
      <c r="W9" s="96" t="str">
        <f t="shared" si="1"/>
        <v>2018 г.</v>
      </c>
      <c r="X9" s="96" t="str">
        <f t="shared" si="1"/>
        <v>2019 г.</v>
      </c>
      <c r="Y9" s="96" t="str">
        <f t="shared" si="1"/>
        <v>2020 г.</v>
      </c>
      <c r="Z9" s="97" t="str">
        <f t="shared" si="1"/>
        <v>2021 г.</v>
      </c>
      <c r="AA9" s="346"/>
      <c r="AB9" s="348"/>
      <c r="AC9" s="348"/>
      <c r="AD9" s="99" t="s">
        <v>37</v>
      </c>
      <c r="AE9" s="100" t="str">
        <f t="shared" ref="AE9:AK9" si="2">E9</f>
        <v>2015 г.</v>
      </c>
      <c r="AF9" s="101" t="str">
        <f t="shared" si="2"/>
        <v>2016 г.</v>
      </c>
      <c r="AG9" s="102" t="str">
        <f t="shared" si="2"/>
        <v>2017 г.</v>
      </c>
      <c r="AH9" s="102" t="str">
        <f t="shared" si="2"/>
        <v>2018 г.</v>
      </c>
      <c r="AI9" s="102" t="str">
        <f t="shared" si="2"/>
        <v>2019 г.</v>
      </c>
      <c r="AJ9" s="102" t="str">
        <f t="shared" si="2"/>
        <v>2020 г.</v>
      </c>
      <c r="AK9" s="103" t="str">
        <f t="shared" si="2"/>
        <v>2021 г.</v>
      </c>
      <c r="AL9" s="341"/>
    </row>
    <row r="10" spans="1:54" ht="13.5" thickBot="1">
      <c r="A10" s="104">
        <v>1.1000000000000001</v>
      </c>
      <c r="B10" s="104"/>
      <c r="C10" s="105"/>
      <c r="D10" s="106" t="s">
        <v>38</v>
      </c>
      <c r="E10" s="107">
        <f>SUM(E11:E34)</f>
        <v>0</v>
      </c>
      <c r="F10" s="108">
        <f t="shared" ref="F10:Z10" si="3">SUM(F11:F34)</f>
        <v>0</v>
      </c>
      <c r="G10" s="109">
        <f t="shared" si="3"/>
        <v>0</v>
      </c>
      <c r="H10" s="110">
        <f t="shared" si="3"/>
        <v>0</v>
      </c>
      <c r="I10" s="110">
        <f t="shared" si="3"/>
        <v>511</v>
      </c>
      <c r="J10" s="110">
        <f t="shared" si="3"/>
        <v>438</v>
      </c>
      <c r="K10" s="111">
        <f t="shared" si="3"/>
        <v>514</v>
      </c>
      <c r="L10" s="112">
        <f t="shared" si="3"/>
        <v>1463</v>
      </c>
      <c r="M10" s="107">
        <f t="shared" si="3"/>
        <v>0</v>
      </c>
      <c r="N10" s="108">
        <f t="shared" si="3"/>
        <v>0</v>
      </c>
      <c r="O10" s="109">
        <f t="shared" si="3"/>
        <v>0</v>
      </c>
      <c r="P10" s="110">
        <f t="shared" si="3"/>
        <v>0</v>
      </c>
      <c r="Q10" s="110">
        <f t="shared" si="3"/>
        <v>511</v>
      </c>
      <c r="R10" s="110">
        <f t="shared" si="3"/>
        <v>438</v>
      </c>
      <c r="S10" s="113">
        <f t="shared" si="3"/>
        <v>514</v>
      </c>
      <c r="T10" s="107">
        <f t="shared" si="3"/>
        <v>0</v>
      </c>
      <c r="U10" s="108">
        <f t="shared" si="3"/>
        <v>0</v>
      </c>
      <c r="V10" s="109">
        <f t="shared" si="3"/>
        <v>0</v>
      </c>
      <c r="W10" s="110">
        <f t="shared" si="3"/>
        <v>0</v>
      </c>
      <c r="X10" s="110">
        <f t="shared" si="3"/>
        <v>0</v>
      </c>
      <c r="Y10" s="110">
        <f t="shared" si="3"/>
        <v>0</v>
      </c>
      <c r="Z10" s="111">
        <f t="shared" si="3"/>
        <v>0</v>
      </c>
      <c r="AA10" s="114">
        <f t="shared" ref="AA10:AA67" si="4">L10-SUM(O10:S10)-SUM(V10:Z10)</f>
        <v>0</v>
      </c>
      <c r="AB10" s="115"/>
      <c r="AC10" s="116"/>
      <c r="AD10" s="117"/>
      <c r="AE10" s="118"/>
      <c r="AF10" s="119"/>
      <c r="AG10" s="120"/>
      <c r="AH10" s="120"/>
      <c r="AI10" s="120"/>
      <c r="AJ10" s="120"/>
      <c r="AK10" s="121"/>
      <c r="AL10" s="122"/>
    </row>
    <row r="11" spans="1:54">
      <c r="A11" s="123"/>
      <c r="B11" s="124">
        <v>2040201</v>
      </c>
      <c r="C11" s="125">
        <v>0.02</v>
      </c>
      <c r="D11" s="126" t="s">
        <v>39</v>
      </c>
      <c r="E11" s="127"/>
      <c r="F11" s="128"/>
      <c r="G11" s="129"/>
      <c r="H11" s="130"/>
      <c r="I11" s="130"/>
      <c r="J11" s="130"/>
      <c r="K11" s="130"/>
      <c r="L11" s="131">
        <f>SUM(G11:K11)</f>
        <v>0</v>
      </c>
      <c r="M11" s="132">
        <f>E11-T11</f>
        <v>0</v>
      </c>
      <c r="N11" s="133">
        <f t="shared" ref="N11:S26" si="5">F11-U11</f>
        <v>0</v>
      </c>
      <c r="O11" s="134">
        <f t="shared" si="5"/>
        <v>0</v>
      </c>
      <c r="P11" s="135">
        <f t="shared" si="5"/>
        <v>0</v>
      </c>
      <c r="Q11" s="135">
        <f t="shared" si="5"/>
        <v>0</v>
      </c>
      <c r="R11" s="135">
        <f t="shared" si="5"/>
        <v>0</v>
      </c>
      <c r="S11" s="136">
        <f t="shared" si="5"/>
        <v>0</v>
      </c>
      <c r="T11" s="127"/>
      <c r="U11" s="128"/>
      <c r="V11" s="129"/>
      <c r="W11" s="130"/>
      <c r="X11" s="130"/>
      <c r="Y11" s="130"/>
      <c r="Z11" s="130"/>
      <c r="AA11" s="137">
        <f>L11-SUM(O11:S11)-SUM(V11:Z11)</f>
        <v>0</v>
      </c>
      <c r="AB11" s="281"/>
      <c r="AC11" s="139"/>
      <c r="AD11" s="140" t="s">
        <v>40</v>
      </c>
      <c r="AE11" s="129"/>
      <c r="AF11" s="128"/>
      <c r="AG11" s="129"/>
      <c r="AH11" s="130"/>
      <c r="AI11" s="130"/>
      <c r="AJ11" s="130"/>
      <c r="AK11" s="128"/>
      <c r="AL11" s="141" t="s">
        <v>41</v>
      </c>
    </row>
    <row r="12" spans="1:54">
      <c r="A12" s="142"/>
      <c r="B12" s="143">
        <v>2040202</v>
      </c>
      <c r="C12" s="144">
        <v>0.02</v>
      </c>
      <c r="D12" s="145" t="s">
        <v>42</v>
      </c>
      <c r="E12" s="146"/>
      <c r="F12" s="147"/>
      <c r="G12" s="148"/>
      <c r="H12" s="149"/>
      <c r="I12" s="149"/>
      <c r="J12" s="149"/>
      <c r="K12" s="149"/>
      <c r="L12" s="150">
        <f t="shared" ref="L12:L67" si="6">SUM(G12:K12)</f>
        <v>0</v>
      </c>
      <c r="M12" s="151">
        <f t="shared" ref="M12:S34" si="7">E12-T12</f>
        <v>0</v>
      </c>
      <c r="N12" s="152">
        <f t="shared" si="5"/>
        <v>0</v>
      </c>
      <c r="O12" s="153">
        <f t="shared" si="5"/>
        <v>0</v>
      </c>
      <c r="P12" s="154">
        <f t="shared" si="5"/>
        <v>0</v>
      </c>
      <c r="Q12" s="154">
        <f t="shared" si="5"/>
        <v>0</v>
      </c>
      <c r="R12" s="154">
        <f t="shared" si="5"/>
        <v>0</v>
      </c>
      <c r="S12" s="155">
        <f t="shared" si="5"/>
        <v>0</v>
      </c>
      <c r="T12" s="146"/>
      <c r="U12" s="147"/>
      <c r="V12" s="148"/>
      <c r="W12" s="149"/>
      <c r="X12" s="149"/>
      <c r="Y12" s="149"/>
      <c r="Z12" s="149"/>
      <c r="AA12" s="156">
        <f t="shared" si="4"/>
        <v>0</v>
      </c>
      <c r="AB12" s="280"/>
      <c r="AC12" s="158"/>
      <c r="AD12" s="159" t="s">
        <v>40</v>
      </c>
      <c r="AE12" s="148"/>
      <c r="AF12" s="147"/>
      <c r="AG12" s="148"/>
      <c r="AH12" s="149"/>
      <c r="AI12" s="149"/>
      <c r="AJ12" s="149"/>
      <c r="AK12" s="147"/>
      <c r="AL12" s="160" t="s">
        <v>41</v>
      </c>
    </row>
    <row r="13" spans="1:54">
      <c r="A13" s="142"/>
      <c r="B13" s="143">
        <v>2040204</v>
      </c>
      <c r="C13" s="144">
        <v>0.02</v>
      </c>
      <c r="D13" s="145" t="s">
        <v>43</v>
      </c>
      <c r="E13" s="146"/>
      <c r="F13" s="147"/>
      <c r="G13" s="148"/>
      <c r="H13" s="149"/>
      <c r="I13" s="149"/>
      <c r="J13" s="149"/>
      <c r="K13" s="149"/>
      <c r="L13" s="150">
        <f t="shared" si="6"/>
        <v>0</v>
      </c>
      <c r="M13" s="151">
        <f t="shared" si="7"/>
        <v>0</v>
      </c>
      <c r="N13" s="152">
        <f t="shared" si="5"/>
        <v>0</v>
      </c>
      <c r="O13" s="153">
        <f t="shared" si="5"/>
        <v>0</v>
      </c>
      <c r="P13" s="154">
        <f t="shared" si="5"/>
        <v>0</v>
      </c>
      <c r="Q13" s="154">
        <f t="shared" si="5"/>
        <v>0</v>
      </c>
      <c r="R13" s="154">
        <f t="shared" si="5"/>
        <v>0</v>
      </c>
      <c r="S13" s="155">
        <f t="shared" si="5"/>
        <v>0</v>
      </c>
      <c r="T13" s="146"/>
      <c r="U13" s="147"/>
      <c r="V13" s="148"/>
      <c r="W13" s="149"/>
      <c r="X13" s="149"/>
      <c r="Y13" s="149"/>
      <c r="Z13" s="149"/>
      <c r="AA13" s="156">
        <f t="shared" si="4"/>
        <v>0</v>
      </c>
      <c r="AB13" s="280"/>
      <c r="AC13" s="158"/>
      <c r="AD13" s="159" t="s">
        <v>40</v>
      </c>
      <c r="AE13" s="148"/>
      <c r="AF13" s="147"/>
      <c r="AG13" s="148"/>
      <c r="AH13" s="149"/>
      <c r="AI13" s="149"/>
      <c r="AJ13" s="149"/>
      <c r="AK13" s="147"/>
      <c r="AL13" s="160" t="s">
        <v>41</v>
      </c>
    </row>
    <row r="14" spans="1:54">
      <c r="A14" s="142"/>
      <c r="B14" s="143">
        <v>20202</v>
      </c>
      <c r="C14" s="161">
        <v>0.03</v>
      </c>
      <c r="D14" s="145" t="s">
        <v>44</v>
      </c>
      <c r="E14" s="146"/>
      <c r="F14" s="147"/>
      <c r="G14" s="148"/>
      <c r="H14" s="149"/>
      <c r="I14" s="149">
        <v>1</v>
      </c>
      <c r="J14" s="149">
        <v>1</v>
      </c>
      <c r="K14" s="149">
        <v>1</v>
      </c>
      <c r="L14" s="150">
        <f t="shared" si="6"/>
        <v>3</v>
      </c>
      <c r="M14" s="151">
        <f t="shared" si="7"/>
        <v>0</v>
      </c>
      <c r="N14" s="152">
        <f t="shared" si="5"/>
        <v>0</v>
      </c>
      <c r="O14" s="153">
        <f t="shared" si="5"/>
        <v>0</v>
      </c>
      <c r="P14" s="154">
        <f t="shared" si="5"/>
        <v>0</v>
      </c>
      <c r="Q14" s="154">
        <f t="shared" si="5"/>
        <v>1</v>
      </c>
      <c r="R14" s="154">
        <f t="shared" si="5"/>
        <v>1</v>
      </c>
      <c r="S14" s="155">
        <f t="shared" si="5"/>
        <v>1</v>
      </c>
      <c r="T14" s="146"/>
      <c r="U14" s="147"/>
      <c r="V14" s="148"/>
      <c r="W14" s="149"/>
      <c r="X14" s="149"/>
      <c r="Y14" s="149"/>
      <c r="Z14" s="149"/>
      <c r="AA14" s="156">
        <f t="shared" si="4"/>
        <v>0</v>
      </c>
      <c r="AB14" s="280" t="s">
        <v>136</v>
      </c>
      <c r="AC14" s="292" t="s">
        <v>140</v>
      </c>
      <c r="AD14" s="159" t="s">
        <v>40</v>
      </c>
      <c r="AE14" s="148"/>
      <c r="AF14" s="147"/>
      <c r="AG14" s="148"/>
      <c r="AH14" s="149"/>
      <c r="AI14" s="149">
        <v>1</v>
      </c>
      <c r="AJ14" s="149">
        <v>1</v>
      </c>
      <c r="AK14" s="147">
        <v>1</v>
      </c>
      <c r="AL14" s="160" t="s">
        <v>41</v>
      </c>
    </row>
    <row r="15" spans="1:54">
      <c r="A15" s="142"/>
      <c r="B15" s="143">
        <v>2040205</v>
      </c>
      <c r="C15" s="144">
        <v>0.02</v>
      </c>
      <c r="D15" s="145" t="s">
        <v>45</v>
      </c>
      <c r="E15" s="146"/>
      <c r="F15" s="147"/>
      <c r="G15" s="148"/>
      <c r="H15" s="149"/>
      <c r="I15" s="149"/>
      <c r="J15" s="149"/>
      <c r="K15" s="149"/>
      <c r="L15" s="150">
        <f t="shared" si="6"/>
        <v>0</v>
      </c>
      <c r="M15" s="151">
        <f t="shared" si="7"/>
        <v>0</v>
      </c>
      <c r="N15" s="152">
        <f t="shared" si="5"/>
        <v>0</v>
      </c>
      <c r="O15" s="153">
        <f t="shared" si="5"/>
        <v>0</v>
      </c>
      <c r="P15" s="154">
        <f t="shared" si="5"/>
        <v>0</v>
      </c>
      <c r="Q15" s="154">
        <f t="shared" si="5"/>
        <v>0</v>
      </c>
      <c r="R15" s="154">
        <f t="shared" si="5"/>
        <v>0</v>
      </c>
      <c r="S15" s="155">
        <f t="shared" si="5"/>
        <v>0</v>
      </c>
      <c r="T15" s="146"/>
      <c r="U15" s="147"/>
      <c r="V15" s="148"/>
      <c r="W15" s="149"/>
      <c r="X15" s="149"/>
      <c r="Y15" s="149"/>
      <c r="Z15" s="149"/>
      <c r="AA15" s="156">
        <f t="shared" si="4"/>
        <v>0</v>
      </c>
      <c r="AB15" s="280"/>
      <c r="AC15" s="292"/>
      <c r="AD15" s="159" t="s">
        <v>46</v>
      </c>
      <c r="AE15" s="148"/>
      <c r="AF15" s="147"/>
      <c r="AG15" s="148"/>
      <c r="AH15" s="149"/>
      <c r="AI15" s="149"/>
      <c r="AJ15" s="149"/>
      <c r="AK15" s="147"/>
      <c r="AL15" s="160" t="s">
        <v>47</v>
      </c>
    </row>
    <row r="16" spans="1:54">
      <c r="A16" s="142"/>
      <c r="B16" s="143">
        <v>2040207</v>
      </c>
      <c r="C16" s="144">
        <v>0.04</v>
      </c>
      <c r="D16" s="145" t="s">
        <v>48</v>
      </c>
      <c r="E16" s="146"/>
      <c r="F16" s="147"/>
      <c r="G16" s="148"/>
      <c r="H16" s="149"/>
      <c r="I16" s="149"/>
      <c r="J16" s="149"/>
      <c r="K16" s="149"/>
      <c r="L16" s="150">
        <f t="shared" si="6"/>
        <v>0</v>
      </c>
      <c r="M16" s="151">
        <f t="shared" si="7"/>
        <v>0</v>
      </c>
      <c r="N16" s="152">
        <f t="shared" si="5"/>
        <v>0</v>
      </c>
      <c r="O16" s="153">
        <f t="shared" si="5"/>
        <v>0</v>
      </c>
      <c r="P16" s="154">
        <f t="shared" si="5"/>
        <v>0</v>
      </c>
      <c r="Q16" s="154">
        <f t="shared" si="5"/>
        <v>0</v>
      </c>
      <c r="R16" s="154">
        <f t="shared" si="5"/>
        <v>0</v>
      </c>
      <c r="S16" s="155">
        <f t="shared" si="5"/>
        <v>0</v>
      </c>
      <c r="T16" s="146"/>
      <c r="U16" s="147"/>
      <c r="V16" s="148"/>
      <c r="W16" s="149"/>
      <c r="X16" s="149"/>
      <c r="Y16" s="149"/>
      <c r="Z16" s="149"/>
      <c r="AA16" s="156">
        <f t="shared" si="4"/>
        <v>0</v>
      </c>
      <c r="AB16" s="280"/>
      <c r="AC16" s="292"/>
      <c r="AD16" s="159" t="s">
        <v>40</v>
      </c>
      <c r="AE16" s="148"/>
      <c r="AF16" s="147"/>
      <c r="AG16" s="148"/>
      <c r="AH16" s="149"/>
      <c r="AI16" s="149"/>
      <c r="AJ16" s="149"/>
      <c r="AK16" s="147"/>
      <c r="AL16" s="160" t="s">
        <v>49</v>
      </c>
    </row>
    <row r="17" spans="1:38">
      <c r="A17" s="142"/>
      <c r="B17" s="143">
        <v>2040207</v>
      </c>
      <c r="C17" s="144">
        <v>0.04</v>
      </c>
      <c r="D17" s="162" t="s">
        <v>50</v>
      </c>
      <c r="E17" s="146"/>
      <c r="F17" s="147"/>
      <c r="G17" s="148"/>
      <c r="H17" s="149"/>
      <c r="I17" s="149"/>
      <c r="J17" s="149"/>
      <c r="K17" s="149"/>
      <c r="L17" s="150">
        <f t="shared" si="6"/>
        <v>0</v>
      </c>
      <c r="M17" s="151">
        <f t="shared" si="7"/>
        <v>0</v>
      </c>
      <c r="N17" s="152">
        <f t="shared" si="5"/>
        <v>0</v>
      </c>
      <c r="O17" s="153">
        <f t="shared" si="5"/>
        <v>0</v>
      </c>
      <c r="P17" s="154">
        <f t="shared" si="5"/>
        <v>0</v>
      </c>
      <c r="Q17" s="154">
        <f t="shared" si="5"/>
        <v>0</v>
      </c>
      <c r="R17" s="154">
        <f t="shared" si="5"/>
        <v>0</v>
      </c>
      <c r="S17" s="155">
        <f t="shared" si="5"/>
        <v>0</v>
      </c>
      <c r="T17" s="146"/>
      <c r="U17" s="147"/>
      <c r="V17" s="148"/>
      <c r="W17" s="149"/>
      <c r="X17" s="149"/>
      <c r="Y17" s="149"/>
      <c r="Z17" s="149"/>
      <c r="AA17" s="156">
        <f t="shared" si="4"/>
        <v>0</v>
      </c>
      <c r="AB17" s="280"/>
      <c r="AC17" s="292"/>
      <c r="AD17" s="159" t="s">
        <v>40</v>
      </c>
      <c r="AE17" s="148"/>
      <c r="AF17" s="147"/>
      <c r="AG17" s="148"/>
      <c r="AH17" s="149"/>
      <c r="AI17" s="149"/>
      <c r="AJ17" s="149"/>
      <c r="AK17" s="147"/>
      <c r="AL17" s="160" t="s">
        <v>49</v>
      </c>
    </row>
    <row r="18" spans="1:38">
      <c r="A18" s="142"/>
      <c r="B18" s="143">
        <v>2040207</v>
      </c>
      <c r="C18" s="144">
        <v>0.04</v>
      </c>
      <c r="D18" s="162" t="s">
        <v>51</v>
      </c>
      <c r="E18" s="146"/>
      <c r="F18" s="147"/>
      <c r="G18" s="148"/>
      <c r="H18" s="149"/>
      <c r="I18" s="149"/>
      <c r="J18" s="149"/>
      <c r="K18" s="149"/>
      <c r="L18" s="150">
        <f t="shared" si="6"/>
        <v>0</v>
      </c>
      <c r="M18" s="151">
        <f t="shared" si="7"/>
        <v>0</v>
      </c>
      <c r="N18" s="152">
        <f t="shared" si="5"/>
        <v>0</v>
      </c>
      <c r="O18" s="153">
        <f t="shared" si="5"/>
        <v>0</v>
      </c>
      <c r="P18" s="154">
        <f t="shared" si="5"/>
        <v>0</v>
      </c>
      <c r="Q18" s="154">
        <f t="shared" si="5"/>
        <v>0</v>
      </c>
      <c r="R18" s="154">
        <f t="shared" si="5"/>
        <v>0</v>
      </c>
      <c r="S18" s="155">
        <f t="shared" si="5"/>
        <v>0</v>
      </c>
      <c r="T18" s="146"/>
      <c r="U18" s="147"/>
      <c r="V18" s="148"/>
      <c r="W18" s="149"/>
      <c r="X18" s="149"/>
      <c r="Y18" s="149"/>
      <c r="Z18" s="149"/>
      <c r="AA18" s="156">
        <f t="shared" si="4"/>
        <v>0</v>
      </c>
      <c r="AB18" s="280"/>
      <c r="AC18" s="292"/>
      <c r="AD18" s="159" t="s">
        <v>40</v>
      </c>
      <c r="AE18" s="148"/>
      <c r="AF18" s="147"/>
      <c r="AG18" s="148"/>
      <c r="AH18" s="149"/>
      <c r="AI18" s="149"/>
      <c r="AJ18" s="149"/>
      <c r="AK18" s="147"/>
      <c r="AL18" s="160" t="s">
        <v>49</v>
      </c>
    </row>
    <row r="19" spans="1:38">
      <c r="A19" s="142"/>
      <c r="B19" s="143">
        <v>2040207</v>
      </c>
      <c r="C19" s="144">
        <v>0.04</v>
      </c>
      <c r="D19" s="162" t="s">
        <v>52</v>
      </c>
      <c r="E19" s="146"/>
      <c r="F19" s="147"/>
      <c r="G19" s="148"/>
      <c r="H19" s="149"/>
      <c r="I19" s="149"/>
      <c r="J19" s="149"/>
      <c r="K19" s="149"/>
      <c r="L19" s="150">
        <f t="shared" si="6"/>
        <v>0</v>
      </c>
      <c r="M19" s="151">
        <f t="shared" si="7"/>
        <v>0</v>
      </c>
      <c r="N19" s="152">
        <f t="shared" si="5"/>
        <v>0</v>
      </c>
      <c r="O19" s="153">
        <f t="shared" si="5"/>
        <v>0</v>
      </c>
      <c r="P19" s="154">
        <f t="shared" si="5"/>
        <v>0</v>
      </c>
      <c r="Q19" s="154">
        <f t="shared" si="5"/>
        <v>0</v>
      </c>
      <c r="R19" s="154">
        <f t="shared" si="5"/>
        <v>0</v>
      </c>
      <c r="S19" s="155">
        <f t="shared" si="5"/>
        <v>0</v>
      </c>
      <c r="T19" s="146"/>
      <c r="U19" s="147"/>
      <c r="V19" s="148"/>
      <c r="W19" s="149"/>
      <c r="X19" s="149"/>
      <c r="Y19" s="149"/>
      <c r="Z19" s="149"/>
      <c r="AA19" s="156">
        <f t="shared" si="4"/>
        <v>0</v>
      </c>
      <c r="AB19" s="280"/>
      <c r="AC19" s="292"/>
      <c r="AD19" s="159" t="s">
        <v>40</v>
      </c>
      <c r="AE19" s="148"/>
      <c r="AF19" s="147"/>
      <c r="AG19" s="148"/>
      <c r="AH19" s="149"/>
      <c r="AI19" s="149"/>
      <c r="AJ19" s="149"/>
      <c r="AK19" s="147"/>
      <c r="AL19" s="160" t="s">
        <v>49</v>
      </c>
    </row>
    <row r="20" spans="1:38">
      <c r="A20" s="142"/>
      <c r="B20" s="143">
        <v>2030401</v>
      </c>
      <c r="C20" s="163">
        <v>0.1</v>
      </c>
      <c r="D20" s="162" t="s">
        <v>53</v>
      </c>
      <c r="E20" s="146"/>
      <c r="F20" s="147"/>
      <c r="G20" s="148"/>
      <c r="H20" s="149"/>
      <c r="I20" s="149"/>
      <c r="J20" s="149"/>
      <c r="K20" s="149"/>
      <c r="L20" s="150">
        <f t="shared" si="6"/>
        <v>0</v>
      </c>
      <c r="M20" s="151">
        <f t="shared" si="7"/>
        <v>0</v>
      </c>
      <c r="N20" s="152">
        <f t="shared" si="5"/>
        <v>0</v>
      </c>
      <c r="O20" s="153">
        <f t="shared" si="5"/>
        <v>0</v>
      </c>
      <c r="P20" s="154">
        <f t="shared" si="5"/>
        <v>0</v>
      </c>
      <c r="Q20" s="154">
        <f t="shared" si="5"/>
        <v>0</v>
      </c>
      <c r="R20" s="154">
        <f t="shared" si="5"/>
        <v>0</v>
      </c>
      <c r="S20" s="155">
        <f t="shared" si="5"/>
        <v>0</v>
      </c>
      <c r="T20" s="146"/>
      <c r="U20" s="147"/>
      <c r="V20" s="148"/>
      <c r="W20" s="149"/>
      <c r="X20" s="149"/>
      <c r="Y20" s="149"/>
      <c r="Z20" s="149"/>
      <c r="AA20" s="156">
        <f>L20-SUM(O20:S20)-SUM(V20:Z20)</f>
        <v>0</v>
      </c>
      <c r="AB20" s="280"/>
      <c r="AC20" s="292"/>
      <c r="AD20" s="159" t="s">
        <v>40</v>
      </c>
      <c r="AE20" s="148"/>
      <c r="AF20" s="147"/>
      <c r="AG20" s="148"/>
      <c r="AH20" s="149"/>
      <c r="AI20" s="149"/>
      <c r="AJ20" s="149"/>
      <c r="AK20" s="147"/>
      <c r="AL20" s="160" t="s">
        <v>49</v>
      </c>
    </row>
    <row r="21" spans="1:38" ht="24">
      <c r="A21" s="142"/>
      <c r="B21" s="143">
        <v>2040205</v>
      </c>
      <c r="C21" s="144">
        <v>0.02</v>
      </c>
      <c r="D21" s="145" t="s">
        <v>54</v>
      </c>
      <c r="E21" s="146"/>
      <c r="F21" s="147"/>
      <c r="G21" s="148"/>
      <c r="H21" s="149"/>
      <c r="I21" s="149">
        <v>319</v>
      </c>
      <c r="J21" s="149">
        <v>324</v>
      </c>
      <c r="K21" s="149">
        <v>324</v>
      </c>
      <c r="L21" s="150">
        <f t="shared" si="6"/>
        <v>967</v>
      </c>
      <c r="M21" s="151">
        <f t="shared" si="7"/>
        <v>0</v>
      </c>
      <c r="N21" s="152">
        <f t="shared" si="5"/>
        <v>0</v>
      </c>
      <c r="O21" s="153">
        <f t="shared" si="5"/>
        <v>0</v>
      </c>
      <c r="P21" s="154">
        <f t="shared" si="5"/>
        <v>0</v>
      </c>
      <c r="Q21" s="154">
        <f t="shared" si="5"/>
        <v>319</v>
      </c>
      <c r="R21" s="154">
        <f t="shared" si="5"/>
        <v>324</v>
      </c>
      <c r="S21" s="155">
        <f t="shared" si="5"/>
        <v>324</v>
      </c>
      <c r="T21" s="146"/>
      <c r="U21" s="147"/>
      <c r="V21" s="148"/>
      <c r="W21" s="149"/>
      <c r="X21" s="149"/>
      <c r="Y21" s="149"/>
      <c r="Z21" s="149"/>
      <c r="AA21" s="156">
        <f t="shared" si="4"/>
        <v>0</v>
      </c>
      <c r="AB21" s="280" t="s">
        <v>135</v>
      </c>
      <c r="AC21" s="292" t="s">
        <v>141</v>
      </c>
      <c r="AD21" s="159" t="s">
        <v>46</v>
      </c>
      <c r="AE21" s="148"/>
      <c r="AF21" s="147"/>
      <c r="AG21" s="148"/>
      <c r="AH21" s="149"/>
      <c r="AI21" s="149">
        <v>9500</v>
      </c>
      <c r="AJ21" s="149">
        <v>9800</v>
      </c>
      <c r="AK21" s="147">
        <v>9800</v>
      </c>
      <c r="AL21" s="160" t="s">
        <v>55</v>
      </c>
    </row>
    <row r="22" spans="1:38">
      <c r="A22" s="142"/>
      <c r="B22" s="143">
        <v>2040205</v>
      </c>
      <c r="C22" s="144">
        <v>0.02</v>
      </c>
      <c r="D22" s="145" t="s">
        <v>56</v>
      </c>
      <c r="E22" s="146"/>
      <c r="F22" s="147"/>
      <c r="G22" s="148"/>
      <c r="H22" s="149"/>
      <c r="I22" s="149">
        <v>6</v>
      </c>
      <c r="J22" s="149">
        <v>6</v>
      </c>
      <c r="K22" s="149">
        <v>6</v>
      </c>
      <c r="L22" s="150">
        <f t="shared" si="6"/>
        <v>18</v>
      </c>
      <c r="M22" s="151">
        <f t="shared" si="7"/>
        <v>0</v>
      </c>
      <c r="N22" s="152">
        <f t="shared" si="5"/>
        <v>0</v>
      </c>
      <c r="O22" s="153">
        <f t="shared" si="5"/>
        <v>0</v>
      </c>
      <c r="P22" s="154">
        <f t="shared" si="5"/>
        <v>0</v>
      </c>
      <c r="Q22" s="154">
        <f t="shared" si="5"/>
        <v>6</v>
      </c>
      <c r="R22" s="154">
        <f t="shared" si="5"/>
        <v>6</v>
      </c>
      <c r="S22" s="155">
        <f t="shared" si="5"/>
        <v>6</v>
      </c>
      <c r="T22" s="146"/>
      <c r="U22" s="147"/>
      <c r="V22" s="148"/>
      <c r="W22" s="149"/>
      <c r="X22" s="149"/>
      <c r="Y22" s="149"/>
      <c r="Z22" s="149"/>
      <c r="AA22" s="156">
        <f t="shared" si="4"/>
        <v>0</v>
      </c>
      <c r="AB22" s="280" t="s">
        <v>135</v>
      </c>
      <c r="AC22" s="292" t="s">
        <v>141</v>
      </c>
      <c r="AD22" s="159" t="s">
        <v>40</v>
      </c>
      <c r="AE22" s="148"/>
      <c r="AF22" s="147"/>
      <c r="AG22" s="148"/>
      <c r="AH22" s="149"/>
      <c r="AI22" s="149">
        <v>10</v>
      </c>
      <c r="AJ22" s="149">
        <v>10</v>
      </c>
      <c r="AK22" s="147">
        <v>10</v>
      </c>
      <c r="AL22" s="160" t="s">
        <v>57</v>
      </c>
    </row>
    <row r="23" spans="1:38" ht="24">
      <c r="A23" s="142"/>
      <c r="B23" s="143">
        <v>2030502</v>
      </c>
      <c r="C23" s="144">
        <v>0.1</v>
      </c>
      <c r="D23" s="145" t="s">
        <v>58</v>
      </c>
      <c r="E23" s="146"/>
      <c r="F23" s="147"/>
      <c r="G23" s="148"/>
      <c r="H23" s="149"/>
      <c r="I23" s="149">
        <v>1</v>
      </c>
      <c r="J23" s="149">
        <v>1</v>
      </c>
      <c r="K23" s="149">
        <v>1</v>
      </c>
      <c r="L23" s="150">
        <f t="shared" si="6"/>
        <v>3</v>
      </c>
      <c r="M23" s="151">
        <f t="shared" si="7"/>
        <v>0</v>
      </c>
      <c r="N23" s="152">
        <f t="shared" si="5"/>
        <v>0</v>
      </c>
      <c r="O23" s="153">
        <f t="shared" si="5"/>
        <v>0</v>
      </c>
      <c r="P23" s="154">
        <f t="shared" si="5"/>
        <v>0</v>
      </c>
      <c r="Q23" s="154">
        <f t="shared" si="5"/>
        <v>1</v>
      </c>
      <c r="R23" s="154">
        <f t="shared" si="5"/>
        <v>1</v>
      </c>
      <c r="S23" s="155">
        <f t="shared" si="5"/>
        <v>1</v>
      </c>
      <c r="T23" s="146"/>
      <c r="U23" s="147"/>
      <c r="V23" s="148"/>
      <c r="W23" s="149"/>
      <c r="X23" s="149"/>
      <c r="Y23" s="149"/>
      <c r="Z23" s="149"/>
      <c r="AA23" s="156">
        <f t="shared" si="4"/>
        <v>0</v>
      </c>
      <c r="AB23" s="280" t="s">
        <v>135</v>
      </c>
      <c r="AC23" s="292" t="s">
        <v>141</v>
      </c>
      <c r="AD23" s="159" t="s">
        <v>40</v>
      </c>
      <c r="AE23" s="148"/>
      <c r="AF23" s="147"/>
      <c r="AG23" s="148"/>
      <c r="AH23" s="149"/>
      <c r="AI23" s="149">
        <v>5</v>
      </c>
      <c r="AJ23" s="149">
        <v>5</v>
      </c>
      <c r="AK23" s="147">
        <v>5</v>
      </c>
      <c r="AL23" s="164" t="s">
        <v>59</v>
      </c>
    </row>
    <row r="24" spans="1:38" ht="24">
      <c r="A24" s="142"/>
      <c r="B24" s="143">
        <v>2030501</v>
      </c>
      <c r="C24" s="163">
        <v>0.1</v>
      </c>
      <c r="D24" s="162" t="s">
        <v>60</v>
      </c>
      <c r="E24" s="146"/>
      <c r="F24" s="147"/>
      <c r="G24" s="148"/>
      <c r="H24" s="149"/>
      <c r="I24" s="149"/>
      <c r="J24" s="149"/>
      <c r="K24" s="149"/>
      <c r="L24" s="150">
        <f t="shared" si="6"/>
        <v>0</v>
      </c>
      <c r="M24" s="151">
        <f t="shared" si="7"/>
        <v>0</v>
      </c>
      <c r="N24" s="152">
        <f t="shared" si="5"/>
        <v>0</v>
      </c>
      <c r="O24" s="153">
        <f t="shared" si="5"/>
        <v>0</v>
      </c>
      <c r="P24" s="154">
        <f t="shared" si="5"/>
        <v>0</v>
      </c>
      <c r="Q24" s="154">
        <f t="shared" si="5"/>
        <v>0</v>
      </c>
      <c r="R24" s="154">
        <f t="shared" si="5"/>
        <v>0</v>
      </c>
      <c r="S24" s="155">
        <f t="shared" si="5"/>
        <v>0</v>
      </c>
      <c r="T24" s="146"/>
      <c r="U24" s="147"/>
      <c r="V24" s="148"/>
      <c r="W24" s="149"/>
      <c r="X24" s="149"/>
      <c r="Y24" s="149"/>
      <c r="Z24" s="149"/>
      <c r="AA24" s="156">
        <f t="shared" si="4"/>
        <v>0</v>
      </c>
      <c r="AB24" s="280"/>
      <c r="AC24" s="292"/>
      <c r="AD24" s="159" t="s">
        <v>40</v>
      </c>
      <c r="AE24" s="148"/>
      <c r="AF24" s="147"/>
      <c r="AG24" s="148"/>
      <c r="AH24" s="149"/>
      <c r="AI24" s="149"/>
      <c r="AJ24" s="149"/>
      <c r="AK24" s="147"/>
      <c r="AL24" s="165" t="s">
        <v>61</v>
      </c>
    </row>
    <row r="25" spans="1:38" ht="24">
      <c r="A25" s="142"/>
      <c r="B25" s="143">
        <v>2030501</v>
      </c>
      <c r="C25" s="163">
        <v>0.1</v>
      </c>
      <c r="D25" s="145" t="s">
        <v>62</v>
      </c>
      <c r="E25" s="146"/>
      <c r="F25" s="147"/>
      <c r="G25" s="148"/>
      <c r="H25" s="149"/>
      <c r="I25" s="149">
        <v>54</v>
      </c>
      <c r="J25" s="149">
        <v>54</v>
      </c>
      <c r="K25" s="149">
        <v>53</v>
      </c>
      <c r="L25" s="150">
        <f t="shared" si="6"/>
        <v>161</v>
      </c>
      <c r="M25" s="151">
        <f t="shared" si="7"/>
        <v>0</v>
      </c>
      <c r="N25" s="152">
        <f t="shared" si="5"/>
        <v>0</v>
      </c>
      <c r="O25" s="153">
        <f t="shared" si="5"/>
        <v>0</v>
      </c>
      <c r="P25" s="154">
        <f t="shared" si="5"/>
        <v>0</v>
      </c>
      <c r="Q25" s="154">
        <f t="shared" si="5"/>
        <v>54</v>
      </c>
      <c r="R25" s="154">
        <f t="shared" si="5"/>
        <v>54</v>
      </c>
      <c r="S25" s="155">
        <f t="shared" si="5"/>
        <v>53</v>
      </c>
      <c r="T25" s="146"/>
      <c r="U25" s="147"/>
      <c r="V25" s="148"/>
      <c r="W25" s="149"/>
      <c r="X25" s="149"/>
      <c r="Y25" s="149"/>
      <c r="Z25" s="149"/>
      <c r="AA25" s="156">
        <f t="shared" si="4"/>
        <v>0</v>
      </c>
      <c r="AB25" s="280" t="s">
        <v>137</v>
      </c>
      <c r="AC25" s="292" t="s">
        <v>142</v>
      </c>
      <c r="AD25" s="159" t="s">
        <v>40</v>
      </c>
      <c r="AE25" s="148"/>
      <c r="AF25" s="147"/>
      <c r="AG25" s="148"/>
      <c r="AH25" s="149"/>
      <c r="AI25" s="149">
        <v>12</v>
      </c>
      <c r="AJ25" s="149">
        <v>12</v>
      </c>
      <c r="AK25" s="147">
        <v>12</v>
      </c>
      <c r="AL25" s="165" t="s">
        <v>63</v>
      </c>
    </row>
    <row r="26" spans="1:38">
      <c r="A26" s="142"/>
      <c r="B26" s="143">
        <v>2030502</v>
      </c>
      <c r="C26" s="163">
        <v>0.1</v>
      </c>
      <c r="D26" s="162" t="s">
        <v>64</v>
      </c>
      <c r="E26" s="146"/>
      <c r="F26" s="147"/>
      <c r="G26" s="148"/>
      <c r="H26" s="149"/>
      <c r="I26" s="149"/>
      <c r="J26" s="149"/>
      <c r="K26" s="149"/>
      <c r="L26" s="150">
        <f t="shared" si="6"/>
        <v>0</v>
      </c>
      <c r="M26" s="151">
        <f t="shared" si="7"/>
        <v>0</v>
      </c>
      <c r="N26" s="152">
        <f t="shared" si="5"/>
        <v>0</v>
      </c>
      <c r="O26" s="153">
        <f t="shared" si="5"/>
        <v>0</v>
      </c>
      <c r="P26" s="154">
        <f t="shared" si="5"/>
        <v>0</v>
      </c>
      <c r="Q26" s="154">
        <f t="shared" si="5"/>
        <v>0</v>
      </c>
      <c r="R26" s="154">
        <f t="shared" si="5"/>
        <v>0</v>
      </c>
      <c r="S26" s="155">
        <f t="shared" si="5"/>
        <v>0</v>
      </c>
      <c r="T26" s="146"/>
      <c r="U26" s="147"/>
      <c r="V26" s="148"/>
      <c r="W26" s="149"/>
      <c r="X26" s="149"/>
      <c r="Y26" s="149"/>
      <c r="Z26" s="149"/>
      <c r="AA26" s="156">
        <f t="shared" si="4"/>
        <v>0</v>
      </c>
      <c r="AB26" s="280"/>
      <c r="AC26" s="292"/>
      <c r="AD26" s="159" t="s">
        <v>40</v>
      </c>
      <c r="AE26" s="148"/>
      <c r="AF26" s="147"/>
      <c r="AG26" s="148"/>
      <c r="AH26" s="149"/>
      <c r="AI26" s="149"/>
      <c r="AJ26" s="149"/>
      <c r="AK26" s="147"/>
      <c r="AL26" s="165" t="s">
        <v>65</v>
      </c>
    </row>
    <row r="27" spans="1:38" ht="24">
      <c r="A27" s="142"/>
      <c r="B27" s="143">
        <v>215</v>
      </c>
      <c r="C27" s="161">
        <v>0.2</v>
      </c>
      <c r="D27" s="145" t="s">
        <v>66</v>
      </c>
      <c r="E27" s="146"/>
      <c r="F27" s="147"/>
      <c r="G27" s="148"/>
      <c r="H27" s="149"/>
      <c r="I27" s="149"/>
      <c r="J27" s="149"/>
      <c r="K27" s="149"/>
      <c r="L27" s="150">
        <f t="shared" si="6"/>
        <v>0</v>
      </c>
      <c r="M27" s="151">
        <f t="shared" si="7"/>
        <v>0</v>
      </c>
      <c r="N27" s="152">
        <f t="shared" si="7"/>
        <v>0</v>
      </c>
      <c r="O27" s="153">
        <f t="shared" si="7"/>
        <v>0</v>
      </c>
      <c r="P27" s="154">
        <f t="shared" si="7"/>
        <v>0</v>
      </c>
      <c r="Q27" s="154">
        <f t="shared" si="7"/>
        <v>0</v>
      </c>
      <c r="R27" s="154">
        <f t="shared" si="7"/>
        <v>0</v>
      </c>
      <c r="S27" s="155">
        <f t="shared" si="7"/>
        <v>0</v>
      </c>
      <c r="T27" s="146"/>
      <c r="U27" s="147"/>
      <c r="V27" s="148"/>
      <c r="W27" s="149"/>
      <c r="X27" s="149"/>
      <c r="Y27" s="149"/>
      <c r="Z27" s="149"/>
      <c r="AA27" s="156">
        <f t="shared" si="4"/>
        <v>0</v>
      </c>
      <c r="AB27" s="280"/>
      <c r="AC27" s="292"/>
      <c r="AD27" s="166" t="s">
        <v>67</v>
      </c>
      <c r="AE27" s="148"/>
      <c r="AF27" s="147"/>
      <c r="AG27" s="148"/>
      <c r="AH27" s="149"/>
      <c r="AI27" s="149"/>
      <c r="AJ27" s="149"/>
      <c r="AK27" s="147"/>
      <c r="AL27" s="160" t="s">
        <v>68</v>
      </c>
    </row>
    <row r="28" spans="1:38">
      <c r="A28" s="142"/>
      <c r="B28" s="143">
        <v>2030503</v>
      </c>
      <c r="C28" s="144">
        <v>0.1</v>
      </c>
      <c r="D28" s="145" t="s">
        <v>69</v>
      </c>
      <c r="E28" s="146"/>
      <c r="F28" s="147"/>
      <c r="G28" s="148"/>
      <c r="H28" s="149"/>
      <c r="I28" s="149"/>
      <c r="J28" s="149"/>
      <c r="K28" s="149"/>
      <c r="L28" s="150">
        <f t="shared" si="6"/>
        <v>0</v>
      </c>
      <c r="M28" s="151">
        <f t="shared" si="7"/>
        <v>0</v>
      </c>
      <c r="N28" s="152">
        <f t="shared" si="7"/>
        <v>0</v>
      </c>
      <c r="O28" s="153">
        <f t="shared" si="7"/>
        <v>0</v>
      </c>
      <c r="P28" s="154">
        <f t="shared" si="7"/>
        <v>0</v>
      </c>
      <c r="Q28" s="154">
        <f t="shared" si="7"/>
        <v>0</v>
      </c>
      <c r="R28" s="154">
        <f t="shared" si="7"/>
        <v>0</v>
      </c>
      <c r="S28" s="155">
        <f t="shared" si="7"/>
        <v>0</v>
      </c>
      <c r="T28" s="146"/>
      <c r="U28" s="147"/>
      <c r="V28" s="148"/>
      <c r="W28" s="149"/>
      <c r="X28" s="149"/>
      <c r="Y28" s="149"/>
      <c r="Z28" s="149"/>
      <c r="AA28" s="156">
        <f t="shared" si="4"/>
        <v>0</v>
      </c>
      <c r="AB28" s="280"/>
      <c r="AC28" s="292"/>
      <c r="AD28" s="159" t="s">
        <v>40</v>
      </c>
      <c r="AE28" s="148"/>
      <c r="AF28" s="147"/>
      <c r="AG28" s="148"/>
      <c r="AH28" s="149"/>
      <c r="AI28" s="149"/>
      <c r="AJ28" s="149"/>
      <c r="AK28" s="147"/>
      <c r="AL28" s="160" t="s">
        <v>70</v>
      </c>
    </row>
    <row r="29" spans="1:38">
      <c r="A29" s="142"/>
      <c r="B29" s="143">
        <v>20302</v>
      </c>
      <c r="C29" s="144">
        <v>0.1</v>
      </c>
      <c r="D29" s="145" t="s">
        <v>71</v>
      </c>
      <c r="E29" s="146"/>
      <c r="F29" s="147"/>
      <c r="G29" s="148"/>
      <c r="H29" s="149"/>
      <c r="I29" s="149"/>
      <c r="J29" s="149"/>
      <c r="K29" s="149"/>
      <c r="L29" s="150">
        <f t="shared" si="6"/>
        <v>0</v>
      </c>
      <c r="M29" s="151">
        <f t="shared" si="7"/>
        <v>0</v>
      </c>
      <c r="N29" s="152">
        <f t="shared" si="7"/>
        <v>0</v>
      </c>
      <c r="O29" s="153">
        <f t="shared" si="7"/>
        <v>0</v>
      </c>
      <c r="P29" s="154">
        <f t="shared" si="7"/>
        <v>0</v>
      </c>
      <c r="Q29" s="154">
        <f t="shared" si="7"/>
        <v>0</v>
      </c>
      <c r="R29" s="154">
        <f t="shared" si="7"/>
        <v>0</v>
      </c>
      <c r="S29" s="155">
        <f t="shared" si="7"/>
        <v>0</v>
      </c>
      <c r="T29" s="146"/>
      <c r="U29" s="147"/>
      <c r="V29" s="148"/>
      <c r="W29" s="149"/>
      <c r="X29" s="149"/>
      <c r="Y29" s="149"/>
      <c r="Z29" s="149"/>
      <c r="AA29" s="156">
        <f t="shared" si="4"/>
        <v>0</v>
      </c>
      <c r="AB29" s="280"/>
      <c r="AC29" s="292"/>
      <c r="AD29" s="159" t="s">
        <v>40</v>
      </c>
      <c r="AE29" s="148"/>
      <c r="AF29" s="147"/>
      <c r="AG29" s="148"/>
      <c r="AH29" s="149"/>
      <c r="AI29" s="149"/>
      <c r="AJ29" s="149"/>
      <c r="AK29" s="147"/>
      <c r="AL29" s="160" t="s">
        <v>72</v>
      </c>
    </row>
    <row r="30" spans="1:38">
      <c r="A30" s="167"/>
      <c r="B30" s="143">
        <v>20502</v>
      </c>
      <c r="C30" s="144">
        <v>0.1</v>
      </c>
      <c r="D30" s="145" t="s">
        <v>73</v>
      </c>
      <c r="E30" s="146"/>
      <c r="F30" s="147"/>
      <c r="G30" s="148"/>
      <c r="H30" s="149"/>
      <c r="I30" s="149"/>
      <c r="J30" s="149"/>
      <c r="K30" s="149">
        <v>15</v>
      </c>
      <c r="L30" s="150">
        <f t="shared" si="6"/>
        <v>15</v>
      </c>
      <c r="M30" s="151">
        <f t="shared" si="7"/>
        <v>0</v>
      </c>
      <c r="N30" s="152">
        <f t="shared" si="7"/>
        <v>0</v>
      </c>
      <c r="O30" s="153">
        <f t="shared" si="7"/>
        <v>0</v>
      </c>
      <c r="P30" s="154">
        <f t="shared" si="7"/>
        <v>0</v>
      </c>
      <c r="Q30" s="154">
        <f t="shared" si="7"/>
        <v>0</v>
      </c>
      <c r="R30" s="154">
        <f t="shared" si="7"/>
        <v>0</v>
      </c>
      <c r="S30" s="155">
        <f t="shared" si="7"/>
        <v>15</v>
      </c>
      <c r="T30" s="146"/>
      <c r="U30" s="147"/>
      <c r="V30" s="148"/>
      <c r="W30" s="149"/>
      <c r="X30" s="149"/>
      <c r="Y30" s="149"/>
      <c r="Z30" s="149"/>
      <c r="AA30" s="156">
        <f t="shared" si="4"/>
        <v>0</v>
      </c>
      <c r="AB30" s="280" t="s">
        <v>139</v>
      </c>
      <c r="AC30" s="292" t="s">
        <v>144</v>
      </c>
      <c r="AD30" s="159" t="s">
        <v>40</v>
      </c>
      <c r="AE30" s="148"/>
      <c r="AF30" s="147"/>
      <c r="AG30" s="148"/>
      <c r="AH30" s="149"/>
      <c r="AI30" s="149"/>
      <c r="AJ30" s="149"/>
      <c r="AK30" s="147">
        <v>1</v>
      </c>
      <c r="AL30" s="160" t="s">
        <v>74</v>
      </c>
    </row>
    <row r="31" spans="1:38">
      <c r="A31" s="167"/>
      <c r="B31" s="143">
        <v>20501</v>
      </c>
      <c r="C31" s="144">
        <v>0.08</v>
      </c>
      <c r="D31" s="145" t="s">
        <v>75</v>
      </c>
      <c r="E31" s="146"/>
      <c r="F31" s="147"/>
      <c r="G31" s="148"/>
      <c r="H31" s="149"/>
      <c r="I31" s="149"/>
      <c r="J31" s="149">
        <v>50</v>
      </c>
      <c r="K31" s="149"/>
      <c r="L31" s="150">
        <f t="shared" si="6"/>
        <v>50</v>
      </c>
      <c r="M31" s="151">
        <f t="shared" si="7"/>
        <v>0</v>
      </c>
      <c r="N31" s="152">
        <f t="shared" si="7"/>
        <v>0</v>
      </c>
      <c r="O31" s="153">
        <f t="shared" si="7"/>
        <v>0</v>
      </c>
      <c r="P31" s="154">
        <f t="shared" si="7"/>
        <v>0</v>
      </c>
      <c r="Q31" s="154">
        <f t="shared" si="7"/>
        <v>0</v>
      </c>
      <c r="R31" s="154">
        <f t="shared" si="7"/>
        <v>50</v>
      </c>
      <c r="S31" s="155">
        <f t="shared" si="7"/>
        <v>0</v>
      </c>
      <c r="T31" s="146"/>
      <c r="U31" s="147"/>
      <c r="V31" s="148"/>
      <c r="W31" s="149"/>
      <c r="X31" s="149"/>
      <c r="Y31" s="149"/>
      <c r="Z31" s="149"/>
      <c r="AA31" s="156">
        <f t="shared" si="4"/>
        <v>0</v>
      </c>
      <c r="AB31" s="280" t="s">
        <v>139</v>
      </c>
      <c r="AC31" s="292" t="s">
        <v>144</v>
      </c>
      <c r="AD31" s="159" t="s">
        <v>40</v>
      </c>
      <c r="AE31" s="148"/>
      <c r="AF31" s="147"/>
      <c r="AG31" s="148"/>
      <c r="AH31" s="149"/>
      <c r="AI31" s="149"/>
      <c r="AJ31" s="149">
        <v>1</v>
      </c>
      <c r="AK31" s="147"/>
      <c r="AL31" s="160" t="s">
        <v>74</v>
      </c>
    </row>
    <row r="32" spans="1:38">
      <c r="A32" s="167"/>
      <c r="B32" s="143">
        <v>20503</v>
      </c>
      <c r="C32" s="144">
        <v>0.1</v>
      </c>
      <c r="D32" s="162" t="s">
        <v>76</v>
      </c>
      <c r="E32" s="146"/>
      <c r="F32" s="147"/>
      <c r="G32" s="148"/>
      <c r="H32" s="149"/>
      <c r="I32" s="149"/>
      <c r="J32" s="149"/>
      <c r="K32" s="149">
        <v>12</v>
      </c>
      <c r="L32" s="150">
        <f t="shared" si="6"/>
        <v>12</v>
      </c>
      <c r="M32" s="151">
        <f t="shared" si="7"/>
        <v>0</v>
      </c>
      <c r="N32" s="152">
        <f t="shared" si="7"/>
        <v>0</v>
      </c>
      <c r="O32" s="153">
        <f t="shared" si="7"/>
        <v>0</v>
      </c>
      <c r="P32" s="154">
        <f t="shared" si="7"/>
        <v>0</v>
      </c>
      <c r="Q32" s="154">
        <f t="shared" si="7"/>
        <v>0</v>
      </c>
      <c r="R32" s="154">
        <f t="shared" si="7"/>
        <v>0</v>
      </c>
      <c r="S32" s="155">
        <f t="shared" si="7"/>
        <v>12</v>
      </c>
      <c r="T32" s="146"/>
      <c r="U32" s="147"/>
      <c r="V32" s="148"/>
      <c r="W32" s="149"/>
      <c r="X32" s="149"/>
      <c r="Y32" s="149"/>
      <c r="Z32" s="149"/>
      <c r="AA32" s="156">
        <f t="shared" si="4"/>
        <v>0</v>
      </c>
      <c r="AB32" s="280" t="s">
        <v>139</v>
      </c>
      <c r="AC32" s="292" t="s">
        <v>144</v>
      </c>
      <c r="AD32" s="159" t="s">
        <v>40</v>
      </c>
      <c r="AE32" s="148"/>
      <c r="AF32" s="147"/>
      <c r="AG32" s="148"/>
      <c r="AH32" s="149"/>
      <c r="AI32" s="149"/>
      <c r="AJ32" s="149"/>
      <c r="AK32" s="147">
        <v>1</v>
      </c>
      <c r="AL32" s="160" t="s">
        <v>74</v>
      </c>
    </row>
    <row r="33" spans="1:38" ht="24">
      <c r="A33" s="167"/>
      <c r="B33" s="143">
        <v>20303</v>
      </c>
      <c r="C33" s="144">
        <v>0.1</v>
      </c>
      <c r="D33" s="145" t="s">
        <v>77</v>
      </c>
      <c r="E33" s="146"/>
      <c r="F33" s="147"/>
      <c r="G33" s="148"/>
      <c r="H33" s="149"/>
      <c r="I33" s="149">
        <v>100</v>
      </c>
      <c r="J33" s="149"/>
      <c r="K33" s="149">
        <v>100</v>
      </c>
      <c r="L33" s="150">
        <f t="shared" si="6"/>
        <v>200</v>
      </c>
      <c r="M33" s="151">
        <f t="shared" si="7"/>
        <v>0</v>
      </c>
      <c r="N33" s="152">
        <f t="shared" si="7"/>
        <v>0</v>
      </c>
      <c r="O33" s="153">
        <f t="shared" si="7"/>
        <v>0</v>
      </c>
      <c r="P33" s="154">
        <f t="shared" si="7"/>
        <v>0</v>
      </c>
      <c r="Q33" s="154">
        <f t="shared" si="7"/>
        <v>100</v>
      </c>
      <c r="R33" s="154">
        <f t="shared" si="7"/>
        <v>0</v>
      </c>
      <c r="S33" s="155">
        <f t="shared" si="7"/>
        <v>100</v>
      </c>
      <c r="T33" s="146"/>
      <c r="U33" s="147"/>
      <c r="V33" s="148"/>
      <c r="W33" s="149"/>
      <c r="X33" s="149"/>
      <c r="Y33" s="149"/>
      <c r="Z33" s="149"/>
      <c r="AA33" s="156">
        <f t="shared" si="4"/>
        <v>0</v>
      </c>
      <c r="AB33" s="280" t="s">
        <v>139</v>
      </c>
      <c r="AC33" s="292" t="s">
        <v>144</v>
      </c>
      <c r="AD33" s="159" t="s">
        <v>40</v>
      </c>
      <c r="AE33" s="148"/>
      <c r="AF33" s="147"/>
      <c r="AG33" s="148"/>
      <c r="AH33" s="149"/>
      <c r="AI33" s="149">
        <v>1</v>
      </c>
      <c r="AJ33" s="149"/>
      <c r="AK33" s="147">
        <v>1</v>
      </c>
      <c r="AL33" s="160" t="s">
        <v>74</v>
      </c>
    </row>
    <row r="34" spans="1:38" ht="24.75" thickBot="1">
      <c r="A34" s="168"/>
      <c r="B34" s="169">
        <v>20306</v>
      </c>
      <c r="C34" s="170">
        <v>0.1</v>
      </c>
      <c r="D34" s="171" t="s">
        <v>78</v>
      </c>
      <c r="E34" s="172"/>
      <c r="F34" s="173"/>
      <c r="G34" s="174"/>
      <c r="H34" s="175"/>
      <c r="I34" s="175">
        <v>30</v>
      </c>
      <c r="J34" s="175">
        <v>2</v>
      </c>
      <c r="K34" s="175">
        <v>2</v>
      </c>
      <c r="L34" s="176">
        <f t="shared" si="6"/>
        <v>34</v>
      </c>
      <c r="M34" s="177">
        <f t="shared" si="7"/>
        <v>0</v>
      </c>
      <c r="N34" s="178">
        <f t="shared" si="7"/>
        <v>0</v>
      </c>
      <c r="O34" s="179">
        <f t="shared" si="7"/>
        <v>0</v>
      </c>
      <c r="P34" s="180">
        <f t="shared" si="7"/>
        <v>0</v>
      </c>
      <c r="Q34" s="180">
        <f t="shared" si="7"/>
        <v>30</v>
      </c>
      <c r="R34" s="180">
        <f t="shared" si="7"/>
        <v>2</v>
      </c>
      <c r="S34" s="181">
        <f t="shared" si="7"/>
        <v>2</v>
      </c>
      <c r="T34" s="172"/>
      <c r="U34" s="173"/>
      <c r="V34" s="174"/>
      <c r="W34" s="175"/>
      <c r="X34" s="175"/>
      <c r="Y34" s="175"/>
      <c r="Z34" s="175"/>
      <c r="AA34" s="182">
        <f t="shared" si="4"/>
        <v>0</v>
      </c>
      <c r="AB34" s="282" t="s">
        <v>139</v>
      </c>
      <c r="AC34" s="294" t="s">
        <v>143</v>
      </c>
      <c r="AD34" s="185" t="s">
        <v>40</v>
      </c>
      <c r="AE34" s="174"/>
      <c r="AF34" s="173"/>
      <c r="AG34" s="174"/>
      <c r="AH34" s="175"/>
      <c r="AI34" s="175">
        <v>2</v>
      </c>
      <c r="AJ34" s="175">
        <v>1</v>
      </c>
      <c r="AK34" s="173">
        <v>1</v>
      </c>
      <c r="AL34" s="186" t="s">
        <v>79</v>
      </c>
    </row>
    <row r="35" spans="1:38" ht="13.5" thickBot="1">
      <c r="A35" s="104">
        <v>1.2</v>
      </c>
      <c r="B35" s="104"/>
      <c r="C35" s="105"/>
      <c r="D35" s="106" t="s">
        <v>80</v>
      </c>
      <c r="E35" s="107">
        <f t="shared" ref="E35:Z35" si="8">SUM(E36:E46)</f>
        <v>0</v>
      </c>
      <c r="F35" s="108">
        <f t="shared" si="8"/>
        <v>0</v>
      </c>
      <c r="G35" s="109">
        <f t="shared" si="8"/>
        <v>0</v>
      </c>
      <c r="H35" s="110">
        <f t="shared" si="8"/>
        <v>0</v>
      </c>
      <c r="I35" s="110">
        <f t="shared" si="8"/>
        <v>118</v>
      </c>
      <c r="J35" s="110">
        <f t="shared" si="8"/>
        <v>175</v>
      </c>
      <c r="K35" s="111">
        <f t="shared" si="8"/>
        <v>88</v>
      </c>
      <c r="L35" s="112">
        <f t="shared" si="8"/>
        <v>381</v>
      </c>
      <c r="M35" s="107">
        <f t="shared" si="8"/>
        <v>0</v>
      </c>
      <c r="N35" s="108">
        <f t="shared" si="8"/>
        <v>0</v>
      </c>
      <c r="O35" s="109">
        <f t="shared" si="8"/>
        <v>0</v>
      </c>
      <c r="P35" s="110">
        <f t="shared" si="8"/>
        <v>0</v>
      </c>
      <c r="Q35" s="110">
        <f t="shared" si="8"/>
        <v>118</v>
      </c>
      <c r="R35" s="110">
        <f t="shared" si="8"/>
        <v>175</v>
      </c>
      <c r="S35" s="113">
        <f t="shared" si="8"/>
        <v>88</v>
      </c>
      <c r="T35" s="107">
        <f t="shared" si="8"/>
        <v>0</v>
      </c>
      <c r="U35" s="108">
        <f t="shared" si="8"/>
        <v>0</v>
      </c>
      <c r="V35" s="109">
        <f t="shared" si="8"/>
        <v>0</v>
      </c>
      <c r="W35" s="110">
        <f t="shared" si="8"/>
        <v>0</v>
      </c>
      <c r="X35" s="110">
        <f t="shared" si="8"/>
        <v>0</v>
      </c>
      <c r="Y35" s="110">
        <f t="shared" si="8"/>
        <v>0</v>
      </c>
      <c r="Z35" s="111">
        <f t="shared" si="8"/>
        <v>0</v>
      </c>
      <c r="AA35" s="187">
        <f t="shared" si="4"/>
        <v>0</v>
      </c>
      <c r="AB35" s="188"/>
      <c r="AC35" s="189"/>
      <c r="AD35" s="190"/>
      <c r="AE35" s="191"/>
      <c r="AF35" s="191"/>
      <c r="AG35" s="192"/>
      <c r="AH35" s="192"/>
      <c r="AI35" s="192"/>
      <c r="AJ35" s="192"/>
      <c r="AK35" s="193"/>
      <c r="AL35" s="194"/>
    </row>
    <row r="36" spans="1:38">
      <c r="A36" s="195"/>
      <c r="B36" s="196">
        <v>2040207</v>
      </c>
      <c r="C36" s="125">
        <v>0.04</v>
      </c>
      <c r="D36" s="197" t="s">
        <v>81</v>
      </c>
      <c r="E36" s="127"/>
      <c r="F36" s="128"/>
      <c r="G36" s="129"/>
      <c r="H36" s="130"/>
      <c r="I36" s="130"/>
      <c r="J36" s="130"/>
      <c r="K36" s="130"/>
      <c r="L36" s="198">
        <f t="shared" si="6"/>
        <v>0</v>
      </c>
      <c r="M36" s="132">
        <f t="shared" ref="M36:S46" si="9">E36-T36</f>
        <v>0</v>
      </c>
      <c r="N36" s="133">
        <f t="shared" si="9"/>
        <v>0</v>
      </c>
      <c r="O36" s="134">
        <f t="shared" si="9"/>
        <v>0</v>
      </c>
      <c r="P36" s="135">
        <f t="shared" si="9"/>
        <v>0</v>
      </c>
      <c r="Q36" s="135">
        <f t="shared" si="9"/>
        <v>0</v>
      </c>
      <c r="R36" s="135">
        <f t="shared" si="9"/>
        <v>0</v>
      </c>
      <c r="S36" s="136">
        <f t="shared" si="9"/>
        <v>0</v>
      </c>
      <c r="T36" s="127"/>
      <c r="U36" s="128"/>
      <c r="V36" s="129"/>
      <c r="W36" s="130"/>
      <c r="X36" s="130"/>
      <c r="Y36" s="130"/>
      <c r="Z36" s="130"/>
      <c r="AA36" s="199">
        <f t="shared" si="4"/>
        <v>0</v>
      </c>
      <c r="AB36" s="284"/>
      <c r="AC36" s="293"/>
      <c r="AD36" s="140" t="s">
        <v>40</v>
      </c>
      <c r="AE36" s="129"/>
      <c r="AF36" s="128"/>
      <c r="AG36" s="129"/>
      <c r="AH36" s="130"/>
      <c r="AI36" s="130"/>
      <c r="AJ36" s="130"/>
      <c r="AK36" s="128"/>
      <c r="AL36" s="200" t="s">
        <v>82</v>
      </c>
    </row>
    <row r="37" spans="1:38" ht="24">
      <c r="A37" s="201"/>
      <c r="B37" s="202">
        <v>2040206</v>
      </c>
      <c r="C37" s="163">
        <v>0.02</v>
      </c>
      <c r="D37" s="203" t="s">
        <v>83</v>
      </c>
      <c r="E37" s="146"/>
      <c r="F37" s="147"/>
      <c r="G37" s="148"/>
      <c r="H37" s="149"/>
      <c r="I37" s="149"/>
      <c r="J37" s="149"/>
      <c r="K37" s="149"/>
      <c r="L37" s="204">
        <f t="shared" si="6"/>
        <v>0</v>
      </c>
      <c r="M37" s="151">
        <f t="shared" si="9"/>
        <v>0</v>
      </c>
      <c r="N37" s="152">
        <f t="shared" si="9"/>
        <v>0</v>
      </c>
      <c r="O37" s="153">
        <f t="shared" si="9"/>
        <v>0</v>
      </c>
      <c r="P37" s="154">
        <f t="shared" si="9"/>
        <v>0</v>
      </c>
      <c r="Q37" s="154">
        <f t="shared" si="9"/>
        <v>0</v>
      </c>
      <c r="R37" s="154">
        <f t="shared" si="9"/>
        <v>0</v>
      </c>
      <c r="S37" s="155">
        <f t="shared" si="9"/>
        <v>0</v>
      </c>
      <c r="T37" s="146"/>
      <c r="U37" s="147"/>
      <c r="V37" s="148"/>
      <c r="W37" s="149"/>
      <c r="X37" s="149"/>
      <c r="Y37" s="149"/>
      <c r="Z37" s="149"/>
      <c r="AA37" s="205">
        <f t="shared" si="4"/>
        <v>0</v>
      </c>
      <c r="AB37" s="283"/>
      <c r="AC37" s="292"/>
      <c r="AD37" s="159" t="s">
        <v>84</v>
      </c>
      <c r="AE37" s="148"/>
      <c r="AF37" s="147"/>
      <c r="AG37" s="148"/>
      <c r="AH37" s="149"/>
      <c r="AI37" s="149"/>
      <c r="AJ37" s="149"/>
      <c r="AK37" s="147"/>
      <c r="AL37" s="165" t="s">
        <v>85</v>
      </c>
    </row>
    <row r="38" spans="1:38" ht="25.5">
      <c r="A38" s="201"/>
      <c r="B38" s="202">
        <v>2040206</v>
      </c>
      <c r="C38" s="163">
        <v>0.02</v>
      </c>
      <c r="D38" s="203" t="s">
        <v>86</v>
      </c>
      <c r="E38" s="146"/>
      <c r="F38" s="147"/>
      <c r="G38" s="148"/>
      <c r="H38" s="149"/>
      <c r="I38" s="149">
        <v>19</v>
      </c>
      <c r="J38" s="149">
        <v>20</v>
      </c>
      <c r="K38" s="149">
        <v>20</v>
      </c>
      <c r="L38" s="204">
        <f t="shared" si="6"/>
        <v>59</v>
      </c>
      <c r="M38" s="151">
        <f t="shared" si="9"/>
        <v>0</v>
      </c>
      <c r="N38" s="152">
        <f t="shared" si="9"/>
        <v>0</v>
      </c>
      <c r="O38" s="153">
        <f t="shared" si="9"/>
        <v>0</v>
      </c>
      <c r="P38" s="154">
        <f t="shared" si="9"/>
        <v>0</v>
      </c>
      <c r="Q38" s="154">
        <f t="shared" si="9"/>
        <v>19</v>
      </c>
      <c r="R38" s="154">
        <f t="shared" si="9"/>
        <v>20</v>
      </c>
      <c r="S38" s="155">
        <f t="shared" si="9"/>
        <v>20</v>
      </c>
      <c r="T38" s="146"/>
      <c r="U38" s="147"/>
      <c r="V38" s="148"/>
      <c r="W38" s="149"/>
      <c r="X38" s="149"/>
      <c r="Y38" s="149"/>
      <c r="Z38" s="149"/>
      <c r="AA38" s="205">
        <f t="shared" si="4"/>
        <v>0</v>
      </c>
      <c r="AB38" s="283" t="s">
        <v>135</v>
      </c>
      <c r="AC38" s="295" t="s">
        <v>145</v>
      </c>
      <c r="AD38" s="159" t="s">
        <v>84</v>
      </c>
      <c r="AE38" s="148"/>
      <c r="AF38" s="147"/>
      <c r="AG38" s="148"/>
      <c r="AH38" s="149"/>
      <c r="AI38" s="149">
        <v>135</v>
      </c>
      <c r="AJ38" s="149">
        <v>140</v>
      </c>
      <c r="AK38" s="147">
        <v>140</v>
      </c>
      <c r="AL38" s="160" t="s">
        <v>87</v>
      </c>
    </row>
    <row r="39" spans="1:38" ht="25.5">
      <c r="A39" s="201"/>
      <c r="B39" s="202">
        <v>2040206</v>
      </c>
      <c r="C39" s="163">
        <v>0.02</v>
      </c>
      <c r="D39" s="206" t="s">
        <v>88</v>
      </c>
      <c r="E39" s="146"/>
      <c r="F39" s="147"/>
      <c r="G39" s="148"/>
      <c r="H39" s="149"/>
      <c r="I39" s="149">
        <v>12</v>
      </c>
      <c r="J39" s="149">
        <v>10</v>
      </c>
      <c r="K39" s="149">
        <v>10</v>
      </c>
      <c r="L39" s="204">
        <f t="shared" si="6"/>
        <v>32</v>
      </c>
      <c r="M39" s="151">
        <f t="shared" si="9"/>
        <v>0</v>
      </c>
      <c r="N39" s="152">
        <f t="shared" si="9"/>
        <v>0</v>
      </c>
      <c r="O39" s="153">
        <f t="shared" si="9"/>
        <v>0</v>
      </c>
      <c r="P39" s="154">
        <f t="shared" si="9"/>
        <v>0</v>
      </c>
      <c r="Q39" s="154">
        <f t="shared" si="9"/>
        <v>12</v>
      </c>
      <c r="R39" s="154">
        <f t="shared" si="9"/>
        <v>10</v>
      </c>
      <c r="S39" s="155">
        <f t="shared" si="9"/>
        <v>10</v>
      </c>
      <c r="T39" s="146"/>
      <c r="U39" s="147"/>
      <c r="V39" s="148"/>
      <c r="W39" s="149"/>
      <c r="X39" s="149"/>
      <c r="Y39" s="149"/>
      <c r="Z39" s="149"/>
      <c r="AA39" s="205">
        <f t="shared" si="4"/>
        <v>0</v>
      </c>
      <c r="AB39" s="283" t="s">
        <v>135</v>
      </c>
      <c r="AC39" s="295" t="s">
        <v>145</v>
      </c>
      <c r="AD39" s="159" t="s">
        <v>40</v>
      </c>
      <c r="AE39" s="148"/>
      <c r="AF39" s="147"/>
      <c r="AG39" s="148"/>
      <c r="AH39" s="149"/>
      <c r="AI39" s="149">
        <v>24</v>
      </c>
      <c r="AJ39" s="149">
        <v>20</v>
      </c>
      <c r="AK39" s="147">
        <v>20</v>
      </c>
      <c r="AL39" s="160" t="s">
        <v>57</v>
      </c>
    </row>
    <row r="40" spans="1:38">
      <c r="A40" s="201"/>
      <c r="B40" s="143">
        <v>2030503</v>
      </c>
      <c r="C40" s="144">
        <v>0.1</v>
      </c>
      <c r="D40" s="206" t="s">
        <v>89</v>
      </c>
      <c r="E40" s="146"/>
      <c r="F40" s="147"/>
      <c r="G40" s="148"/>
      <c r="H40" s="149"/>
      <c r="I40" s="149"/>
      <c r="J40" s="149"/>
      <c r="K40" s="149"/>
      <c r="L40" s="204">
        <f t="shared" si="6"/>
        <v>0</v>
      </c>
      <c r="M40" s="151">
        <f t="shared" si="9"/>
        <v>0</v>
      </c>
      <c r="N40" s="152">
        <f t="shared" si="9"/>
        <v>0</v>
      </c>
      <c r="O40" s="153">
        <f t="shared" si="9"/>
        <v>0</v>
      </c>
      <c r="P40" s="154">
        <f t="shared" si="9"/>
        <v>0</v>
      </c>
      <c r="Q40" s="154">
        <f t="shared" si="9"/>
        <v>0</v>
      </c>
      <c r="R40" s="154">
        <f t="shared" si="9"/>
        <v>0</v>
      </c>
      <c r="S40" s="155">
        <f t="shared" si="9"/>
        <v>0</v>
      </c>
      <c r="T40" s="146"/>
      <c r="U40" s="147"/>
      <c r="V40" s="148"/>
      <c r="W40" s="149"/>
      <c r="X40" s="149"/>
      <c r="Y40" s="149"/>
      <c r="Z40" s="149"/>
      <c r="AA40" s="205">
        <f t="shared" si="4"/>
        <v>0</v>
      </c>
      <c r="AB40" s="283"/>
      <c r="AC40" s="292"/>
      <c r="AD40" s="159" t="s">
        <v>40</v>
      </c>
      <c r="AE40" s="148"/>
      <c r="AF40" s="147"/>
      <c r="AG40" s="148"/>
      <c r="AH40" s="149"/>
      <c r="AI40" s="149"/>
      <c r="AJ40" s="149"/>
      <c r="AK40" s="147"/>
      <c r="AL40" s="160" t="s">
        <v>70</v>
      </c>
    </row>
    <row r="41" spans="1:38" ht="24">
      <c r="A41" s="201"/>
      <c r="B41" s="143">
        <v>215</v>
      </c>
      <c r="C41" s="161">
        <v>0.2</v>
      </c>
      <c r="D41" s="206" t="s">
        <v>90</v>
      </c>
      <c r="E41" s="146"/>
      <c r="F41" s="147"/>
      <c r="G41" s="148"/>
      <c r="H41" s="149"/>
      <c r="I41" s="149"/>
      <c r="J41" s="149"/>
      <c r="K41" s="149"/>
      <c r="L41" s="204">
        <f t="shared" si="6"/>
        <v>0</v>
      </c>
      <c r="M41" s="151">
        <f t="shared" si="9"/>
        <v>0</v>
      </c>
      <c r="N41" s="152">
        <f t="shared" si="9"/>
        <v>0</v>
      </c>
      <c r="O41" s="153">
        <f t="shared" si="9"/>
        <v>0</v>
      </c>
      <c r="P41" s="154">
        <f t="shared" si="9"/>
        <v>0</v>
      </c>
      <c r="Q41" s="154">
        <f t="shared" si="9"/>
        <v>0</v>
      </c>
      <c r="R41" s="154">
        <f t="shared" si="9"/>
        <v>0</v>
      </c>
      <c r="S41" s="155">
        <f t="shared" si="9"/>
        <v>0</v>
      </c>
      <c r="T41" s="146"/>
      <c r="U41" s="147"/>
      <c r="V41" s="148"/>
      <c r="W41" s="149"/>
      <c r="X41" s="149"/>
      <c r="Y41" s="149"/>
      <c r="Z41" s="149"/>
      <c r="AA41" s="205">
        <f t="shared" si="4"/>
        <v>0</v>
      </c>
      <c r="AB41" s="283"/>
      <c r="AC41" s="292"/>
      <c r="AD41" s="166" t="s">
        <v>67</v>
      </c>
      <c r="AE41" s="207"/>
      <c r="AF41" s="208"/>
      <c r="AG41" s="209"/>
      <c r="AH41" s="210"/>
      <c r="AI41" s="210"/>
      <c r="AJ41" s="210"/>
      <c r="AK41" s="211"/>
      <c r="AL41" s="160" t="s">
        <v>68</v>
      </c>
    </row>
    <row r="42" spans="1:38">
      <c r="A42" s="212"/>
      <c r="B42" s="202">
        <v>20502</v>
      </c>
      <c r="C42" s="163">
        <v>0.1</v>
      </c>
      <c r="D42" s="206" t="s">
        <v>91</v>
      </c>
      <c r="E42" s="146"/>
      <c r="F42" s="147"/>
      <c r="G42" s="148"/>
      <c r="H42" s="149"/>
      <c r="I42" s="149">
        <v>15</v>
      </c>
      <c r="J42" s="149">
        <v>15</v>
      </c>
      <c r="K42" s="149"/>
      <c r="L42" s="204">
        <f t="shared" si="6"/>
        <v>30</v>
      </c>
      <c r="M42" s="151">
        <f t="shared" si="9"/>
        <v>0</v>
      </c>
      <c r="N42" s="152">
        <f t="shared" si="9"/>
        <v>0</v>
      </c>
      <c r="O42" s="153">
        <f t="shared" si="9"/>
        <v>0</v>
      </c>
      <c r="P42" s="154">
        <f t="shared" si="9"/>
        <v>0</v>
      </c>
      <c r="Q42" s="154">
        <f t="shared" si="9"/>
        <v>15</v>
      </c>
      <c r="R42" s="154">
        <f t="shared" si="9"/>
        <v>15</v>
      </c>
      <c r="S42" s="155">
        <f t="shared" si="9"/>
        <v>0</v>
      </c>
      <c r="T42" s="146"/>
      <c r="U42" s="147"/>
      <c r="V42" s="148"/>
      <c r="W42" s="149"/>
      <c r="X42" s="149"/>
      <c r="Y42" s="149"/>
      <c r="Z42" s="149"/>
      <c r="AA42" s="205">
        <f t="shared" si="4"/>
        <v>0</v>
      </c>
      <c r="AB42" s="283" t="s">
        <v>139</v>
      </c>
      <c r="AC42" s="292" t="s">
        <v>146</v>
      </c>
      <c r="AD42" s="159" t="s">
        <v>40</v>
      </c>
      <c r="AE42" s="148"/>
      <c r="AF42" s="147"/>
      <c r="AG42" s="148"/>
      <c r="AH42" s="149"/>
      <c r="AI42" s="149">
        <v>1</v>
      </c>
      <c r="AJ42" s="149">
        <v>1</v>
      </c>
      <c r="AK42" s="147"/>
      <c r="AL42" s="160" t="s">
        <v>74</v>
      </c>
    </row>
    <row r="43" spans="1:38">
      <c r="A43" s="212"/>
      <c r="B43" s="202">
        <v>20501</v>
      </c>
      <c r="C43" s="163">
        <v>0.08</v>
      </c>
      <c r="D43" s="206" t="s">
        <v>92</v>
      </c>
      <c r="E43" s="146"/>
      <c r="F43" s="147"/>
      <c r="G43" s="148"/>
      <c r="H43" s="149"/>
      <c r="I43" s="149">
        <v>50</v>
      </c>
      <c r="J43" s="149"/>
      <c r="K43" s="149">
        <v>50</v>
      </c>
      <c r="L43" s="204">
        <f t="shared" si="6"/>
        <v>100</v>
      </c>
      <c r="M43" s="151">
        <f t="shared" si="9"/>
        <v>0</v>
      </c>
      <c r="N43" s="152">
        <f t="shared" si="9"/>
        <v>0</v>
      </c>
      <c r="O43" s="153">
        <f t="shared" si="9"/>
        <v>0</v>
      </c>
      <c r="P43" s="154">
        <f t="shared" si="9"/>
        <v>0</v>
      </c>
      <c r="Q43" s="154">
        <f t="shared" si="9"/>
        <v>50</v>
      </c>
      <c r="R43" s="154">
        <f t="shared" si="9"/>
        <v>0</v>
      </c>
      <c r="S43" s="155">
        <f t="shared" si="9"/>
        <v>50</v>
      </c>
      <c r="T43" s="146"/>
      <c r="U43" s="147"/>
      <c r="V43" s="148"/>
      <c r="W43" s="149"/>
      <c r="X43" s="149"/>
      <c r="Y43" s="149"/>
      <c r="Z43" s="149"/>
      <c r="AA43" s="205">
        <f t="shared" si="4"/>
        <v>0</v>
      </c>
      <c r="AB43" s="283" t="s">
        <v>139</v>
      </c>
      <c r="AC43" s="292" t="s">
        <v>146</v>
      </c>
      <c r="AD43" s="159" t="s">
        <v>40</v>
      </c>
      <c r="AE43" s="148"/>
      <c r="AF43" s="147"/>
      <c r="AG43" s="148"/>
      <c r="AH43" s="149"/>
      <c r="AI43" s="149">
        <v>1</v>
      </c>
      <c r="AJ43" s="149"/>
      <c r="AK43" s="147">
        <v>1</v>
      </c>
      <c r="AL43" s="160" t="s">
        <v>74</v>
      </c>
    </row>
    <row r="44" spans="1:38">
      <c r="A44" s="212"/>
      <c r="B44" s="202">
        <v>20503</v>
      </c>
      <c r="C44" s="163">
        <v>0.1</v>
      </c>
      <c r="D44" s="206" t="s">
        <v>93</v>
      </c>
      <c r="E44" s="146"/>
      <c r="F44" s="147"/>
      <c r="G44" s="148"/>
      <c r="H44" s="149"/>
      <c r="I44" s="149">
        <v>12</v>
      </c>
      <c r="J44" s="149">
        <v>12</v>
      </c>
      <c r="K44" s="149"/>
      <c r="L44" s="204">
        <f t="shared" si="6"/>
        <v>24</v>
      </c>
      <c r="M44" s="151">
        <f t="shared" si="9"/>
        <v>0</v>
      </c>
      <c r="N44" s="152">
        <f t="shared" si="9"/>
        <v>0</v>
      </c>
      <c r="O44" s="153">
        <f t="shared" si="9"/>
        <v>0</v>
      </c>
      <c r="P44" s="154">
        <f t="shared" si="9"/>
        <v>0</v>
      </c>
      <c r="Q44" s="154">
        <f t="shared" si="9"/>
        <v>12</v>
      </c>
      <c r="R44" s="154">
        <f t="shared" si="9"/>
        <v>12</v>
      </c>
      <c r="S44" s="155">
        <f t="shared" si="9"/>
        <v>0</v>
      </c>
      <c r="T44" s="146"/>
      <c r="U44" s="147"/>
      <c r="V44" s="148"/>
      <c r="W44" s="149"/>
      <c r="X44" s="149"/>
      <c r="Y44" s="149"/>
      <c r="Z44" s="149"/>
      <c r="AA44" s="205">
        <f t="shared" si="4"/>
        <v>0</v>
      </c>
      <c r="AB44" s="283" t="s">
        <v>139</v>
      </c>
      <c r="AC44" s="292" t="s">
        <v>146</v>
      </c>
      <c r="AD44" s="159" t="s">
        <v>40</v>
      </c>
      <c r="AE44" s="148"/>
      <c r="AF44" s="147"/>
      <c r="AG44" s="148"/>
      <c r="AH44" s="149"/>
      <c r="AI44" s="149">
        <v>1</v>
      </c>
      <c r="AJ44" s="149">
        <v>1</v>
      </c>
      <c r="AK44" s="147"/>
      <c r="AL44" s="160" t="s">
        <v>74</v>
      </c>
    </row>
    <row r="45" spans="1:38" ht="24">
      <c r="A45" s="212"/>
      <c r="B45" s="202">
        <v>20303</v>
      </c>
      <c r="C45" s="144">
        <v>0.1</v>
      </c>
      <c r="D45" s="203" t="s">
        <v>94</v>
      </c>
      <c r="E45" s="146"/>
      <c r="F45" s="147"/>
      <c r="G45" s="148"/>
      <c r="H45" s="149"/>
      <c r="I45" s="149"/>
      <c r="J45" s="149">
        <v>100</v>
      </c>
      <c r="K45" s="149"/>
      <c r="L45" s="204">
        <f t="shared" si="6"/>
        <v>100</v>
      </c>
      <c r="M45" s="151">
        <f t="shared" si="9"/>
        <v>0</v>
      </c>
      <c r="N45" s="152">
        <f t="shared" si="9"/>
        <v>0</v>
      </c>
      <c r="O45" s="153">
        <f t="shared" si="9"/>
        <v>0</v>
      </c>
      <c r="P45" s="154">
        <f t="shared" si="9"/>
        <v>0</v>
      </c>
      <c r="Q45" s="154">
        <f t="shared" si="9"/>
        <v>0</v>
      </c>
      <c r="R45" s="154">
        <f t="shared" si="9"/>
        <v>100</v>
      </c>
      <c r="S45" s="155">
        <f t="shared" si="9"/>
        <v>0</v>
      </c>
      <c r="T45" s="146"/>
      <c r="U45" s="147"/>
      <c r="V45" s="148"/>
      <c r="W45" s="149"/>
      <c r="X45" s="149"/>
      <c r="Y45" s="149"/>
      <c r="Z45" s="149"/>
      <c r="AA45" s="205">
        <f t="shared" si="4"/>
        <v>0</v>
      </c>
      <c r="AB45" s="283" t="s">
        <v>139</v>
      </c>
      <c r="AC45" s="292" t="s">
        <v>146</v>
      </c>
      <c r="AD45" s="159" t="s">
        <v>40</v>
      </c>
      <c r="AE45" s="148"/>
      <c r="AF45" s="147"/>
      <c r="AG45" s="148"/>
      <c r="AH45" s="149"/>
      <c r="AI45" s="149"/>
      <c r="AJ45" s="149">
        <v>1</v>
      </c>
      <c r="AK45" s="147"/>
      <c r="AL45" s="165" t="s">
        <v>95</v>
      </c>
    </row>
    <row r="46" spans="1:38" ht="24.75" thickBot="1">
      <c r="A46" s="213"/>
      <c r="B46" s="214">
        <v>20306</v>
      </c>
      <c r="C46" s="170">
        <v>0.1</v>
      </c>
      <c r="D46" s="215" t="s">
        <v>96</v>
      </c>
      <c r="E46" s="172"/>
      <c r="F46" s="173"/>
      <c r="G46" s="174"/>
      <c r="H46" s="175"/>
      <c r="I46" s="175">
        <v>10</v>
      </c>
      <c r="J46" s="175">
        <v>18</v>
      </c>
      <c r="K46" s="175">
        <v>8</v>
      </c>
      <c r="L46" s="216">
        <f t="shared" si="6"/>
        <v>36</v>
      </c>
      <c r="M46" s="177">
        <f t="shared" si="9"/>
        <v>0</v>
      </c>
      <c r="N46" s="178">
        <f t="shared" si="9"/>
        <v>0</v>
      </c>
      <c r="O46" s="179">
        <f t="shared" si="9"/>
        <v>0</v>
      </c>
      <c r="P46" s="180">
        <f t="shared" si="9"/>
        <v>0</v>
      </c>
      <c r="Q46" s="180">
        <f t="shared" si="9"/>
        <v>10</v>
      </c>
      <c r="R46" s="180">
        <f t="shared" si="9"/>
        <v>18</v>
      </c>
      <c r="S46" s="181">
        <f t="shared" si="9"/>
        <v>8</v>
      </c>
      <c r="T46" s="172"/>
      <c r="U46" s="173"/>
      <c r="V46" s="174"/>
      <c r="W46" s="175"/>
      <c r="X46" s="175"/>
      <c r="Y46" s="175"/>
      <c r="Z46" s="175"/>
      <c r="AA46" s="217">
        <f t="shared" si="4"/>
        <v>0</v>
      </c>
      <c r="AB46" s="285" t="s">
        <v>139</v>
      </c>
      <c r="AC46" s="294" t="s">
        <v>146</v>
      </c>
      <c r="AD46" s="185" t="s">
        <v>40</v>
      </c>
      <c r="AE46" s="174"/>
      <c r="AF46" s="173"/>
      <c r="AG46" s="174"/>
      <c r="AH46" s="175"/>
      <c r="AI46" s="175">
        <v>2</v>
      </c>
      <c r="AJ46" s="175">
        <v>1</v>
      </c>
      <c r="AK46" s="173">
        <v>3</v>
      </c>
      <c r="AL46" s="186" t="s">
        <v>97</v>
      </c>
    </row>
    <row r="47" spans="1:38" ht="24.75" thickBot="1">
      <c r="A47" s="104">
        <v>1.3</v>
      </c>
      <c r="B47" s="104"/>
      <c r="C47" s="105"/>
      <c r="D47" s="106" t="s">
        <v>98</v>
      </c>
      <c r="E47" s="107">
        <f t="shared" ref="E47:Z47" si="10">SUM(E48:E55)</f>
        <v>0</v>
      </c>
      <c r="F47" s="108">
        <f t="shared" si="10"/>
        <v>0</v>
      </c>
      <c r="G47" s="109">
        <f t="shared" si="10"/>
        <v>0</v>
      </c>
      <c r="H47" s="110">
        <f t="shared" si="10"/>
        <v>0</v>
      </c>
      <c r="I47" s="110">
        <f t="shared" si="10"/>
        <v>0</v>
      </c>
      <c r="J47" s="110">
        <f t="shared" si="10"/>
        <v>0</v>
      </c>
      <c r="K47" s="111">
        <f t="shared" si="10"/>
        <v>0</v>
      </c>
      <c r="L47" s="112">
        <f t="shared" si="10"/>
        <v>0</v>
      </c>
      <c r="M47" s="107">
        <f t="shared" si="10"/>
        <v>0</v>
      </c>
      <c r="N47" s="108">
        <f t="shared" si="10"/>
        <v>0</v>
      </c>
      <c r="O47" s="109">
        <f t="shared" si="10"/>
        <v>0</v>
      </c>
      <c r="P47" s="110">
        <f t="shared" si="10"/>
        <v>0</v>
      </c>
      <c r="Q47" s="110">
        <f t="shared" si="10"/>
        <v>0</v>
      </c>
      <c r="R47" s="110">
        <f t="shared" si="10"/>
        <v>0</v>
      </c>
      <c r="S47" s="113">
        <f t="shared" si="10"/>
        <v>0</v>
      </c>
      <c r="T47" s="107">
        <f t="shared" si="10"/>
        <v>0</v>
      </c>
      <c r="U47" s="108">
        <f t="shared" si="10"/>
        <v>0</v>
      </c>
      <c r="V47" s="109">
        <f t="shared" si="10"/>
        <v>0</v>
      </c>
      <c r="W47" s="110">
        <f t="shared" si="10"/>
        <v>0</v>
      </c>
      <c r="X47" s="110">
        <f t="shared" si="10"/>
        <v>0</v>
      </c>
      <c r="Y47" s="110">
        <f t="shared" si="10"/>
        <v>0</v>
      </c>
      <c r="Z47" s="111">
        <f t="shared" si="10"/>
        <v>0</v>
      </c>
      <c r="AA47" s="187">
        <f t="shared" si="4"/>
        <v>0</v>
      </c>
      <c r="AB47" s="188"/>
      <c r="AC47" s="189"/>
      <c r="AD47" s="190"/>
      <c r="AE47" s="191"/>
      <c r="AF47" s="191"/>
      <c r="AG47" s="192"/>
      <c r="AH47" s="192"/>
      <c r="AI47" s="192"/>
      <c r="AJ47" s="192"/>
      <c r="AK47" s="193"/>
      <c r="AL47" s="194"/>
    </row>
    <row r="48" spans="1:38">
      <c r="A48" s="123"/>
      <c r="B48" s="196">
        <v>2040207</v>
      </c>
      <c r="C48" s="125">
        <v>0.04</v>
      </c>
      <c r="D48" s="218" t="s">
        <v>99</v>
      </c>
      <c r="E48" s="127"/>
      <c r="F48" s="128"/>
      <c r="G48" s="129"/>
      <c r="H48" s="130"/>
      <c r="I48" s="130"/>
      <c r="J48" s="130"/>
      <c r="K48" s="130"/>
      <c r="L48" s="198">
        <f t="shared" si="6"/>
        <v>0</v>
      </c>
      <c r="M48" s="132">
        <f t="shared" ref="M48:S55" si="11">E48-T48</f>
        <v>0</v>
      </c>
      <c r="N48" s="133">
        <f t="shared" si="11"/>
        <v>0</v>
      </c>
      <c r="O48" s="134">
        <f t="shared" si="11"/>
        <v>0</v>
      </c>
      <c r="P48" s="135">
        <f t="shared" si="11"/>
        <v>0</v>
      </c>
      <c r="Q48" s="135">
        <f t="shared" si="11"/>
        <v>0</v>
      </c>
      <c r="R48" s="135">
        <f t="shared" si="11"/>
        <v>0</v>
      </c>
      <c r="S48" s="136">
        <f t="shared" si="11"/>
        <v>0</v>
      </c>
      <c r="T48" s="127"/>
      <c r="U48" s="128"/>
      <c r="V48" s="129"/>
      <c r="W48" s="130"/>
      <c r="X48" s="130"/>
      <c r="Y48" s="130"/>
      <c r="Z48" s="130"/>
      <c r="AA48" s="199">
        <f t="shared" si="4"/>
        <v>0</v>
      </c>
      <c r="AB48" s="287"/>
      <c r="AC48" s="139"/>
      <c r="AD48" s="140" t="s">
        <v>40</v>
      </c>
      <c r="AE48" s="129"/>
      <c r="AF48" s="128"/>
      <c r="AG48" s="129"/>
      <c r="AH48" s="130"/>
      <c r="AI48" s="130"/>
      <c r="AJ48" s="130"/>
      <c r="AK48" s="128"/>
      <c r="AL48" s="200" t="s">
        <v>100</v>
      </c>
    </row>
    <row r="49" spans="1:38">
      <c r="A49" s="142"/>
      <c r="B49" s="202">
        <v>20302</v>
      </c>
      <c r="C49" s="144">
        <v>0.1</v>
      </c>
      <c r="D49" s="206" t="s">
        <v>101</v>
      </c>
      <c r="E49" s="146"/>
      <c r="F49" s="147"/>
      <c r="G49" s="148"/>
      <c r="H49" s="149"/>
      <c r="I49" s="149"/>
      <c r="J49" s="149"/>
      <c r="K49" s="149"/>
      <c r="L49" s="204">
        <f t="shared" si="6"/>
        <v>0</v>
      </c>
      <c r="M49" s="151">
        <f t="shared" si="11"/>
        <v>0</v>
      </c>
      <c r="N49" s="152">
        <f t="shared" si="11"/>
        <v>0</v>
      </c>
      <c r="O49" s="153">
        <f t="shared" si="11"/>
        <v>0</v>
      </c>
      <c r="P49" s="154">
        <f t="shared" si="11"/>
        <v>0</v>
      </c>
      <c r="Q49" s="154">
        <f t="shared" si="11"/>
        <v>0</v>
      </c>
      <c r="R49" s="154">
        <f t="shared" si="11"/>
        <v>0</v>
      </c>
      <c r="S49" s="155">
        <f t="shared" si="11"/>
        <v>0</v>
      </c>
      <c r="T49" s="146"/>
      <c r="U49" s="147"/>
      <c r="V49" s="148"/>
      <c r="W49" s="149"/>
      <c r="X49" s="149"/>
      <c r="Y49" s="149"/>
      <c r="Z49" s="149"/>
      <c r="AA49" s="205">
        <f t="shared" si="4"/>
        <v>0</v>
      </c>
      <c r="AB49" s="286"/>
      <c r="AC49" s="158"/>
      <c r="AD49" s="159" t="s">
        <v>40</v>
      </c>
      <c r="AE49" s="148"/>
      <c r="AF49" s="147"/>
      <c r="AG49" s="148"/>
      <c r="AH49" s="149"/>
      <c r="AI49" s="149"/>
      <c r="AJ49" s="149"/>
      <c r="AK49" s="147"/>
      <c r="AL49" s="165" t="s">
        <v>72</v>
      </c>
    </row>
    <row r="50" spans="1:38">
      <c r="A50" s="142"/>
      <c r="B50" s="143">
        <v>2030503</v>
      </c>
      <c r="C50" s="144">
        <v>0.1</v>
      </c>
      <c r="D50" s="206" t="s">
        <v>102</v>
      </c>
      <c r="E50" s="146"/>
      <c r="F50" s="147"/>
      <c r="G50" s="148"/>
      <c r="H50" s="149"/>
      <c r="I50" s="149"/>
      <c r="J50" s="149"/>
      <c r="K50" s="149"/>
      <c r="L50" s="204">
        <f t="shared" si="6"/>
        <v>0</v>
      </c>
      <c r="M50" s="151">
        <f t="shared" si="11"/>
        <v>0</v>
      </c>
      <c r="N50" s="152">
        <f t="shared" si="11"/>
        <v>0</v>
      </c>
      <c r="O50" s="153">
        <f t="shared" si="11"/>
        <v>0</v>
      </c>
      <c r="P50" s="154">
        <f t="shared" si="11"/>
        <v>0</v>
      </c>
      <c r="Q50" s="154">
        <f t="shared" si="11"/>
        <v>0</v>
      </c>
      <c r="R50" s="154">
        <f t="shared" si="11"/>
        <v>0</v>
      </c>
      <c r="S50" s="155">
        <f t="shared" si="11"/>
        <v>0</v>
      </c>
      <c r="T50" s="146"/>
      <c r="U50" s="147"/>
      <c r="V50" s="148"/>
      <c r="W50" s="149"/>
      <c r="X50" s="149"/>
      <c r="Y50" s="149"/>
      <c r="Z50" s="149"/>
      <c r="AA50" s="205">
        <f t="shared" si="4"/>
        <v>0</v>
      </c>
      <c r="AB50" s="286"/>
      <c r="AC50" s="158"/>
      <c r="AD50" s="159" t="s">
        <v>40</v>
      </c>
      <c r="AE50" s="148"/>
      <c r="AF50" s="147"/>
      <c r="AG50" s="148"/>
      <c r="AH50" s="149"/>
      <c r="AI50" s="149"/>
      <c r="AJ50" s="149"/>
      <c r="AK50" s="147"/>
      <c r="AL50" s="165" t="s">
        <v>70</v>
      </c>
    </row>
    <row r="51" spans="1:38">
      <c r="A51" s="167"/>
      <c r="B51" s="202">
        <v>20502</v>
      </c>
      <c r="C51" s="144">
        <v>0.1</v>
      </c>
      <c r="D51" s="206" t="s">
        <v>103</v>
      </c>
      <c r="E51" s="146"/>
      <c r="F51" s="147"/>
      <c r="G51" s="148"/>
      <c r="H51" s="149"/>
      <c r="I51" s="149"/>
      <c r="J51" s="149"/>
      <c r="K51" s="149"/>
      <c r="L51" s="204">
        <f t="shared" si="6"/>
        <v>0</v>
      </c>
      <c r="M51" s="151">
        <f t="shared" si="11"/>
        <v>0</v>
      </c>
      <c r="N51" s="152">
        <f t="shared" si="11"/>
        <v>0</v>
      </c>
      <c r="O51" s="153">
        <f t="shared" si="11"/>
        <v>0</v>
      </c>
      <c r="P51" s="154">
        <f t="shared" si="11"/>
        <v>0</v>
      </c>
      <c r="Q51" s="154">
        <f t="shared" si="11"/>
        <v>0</v>
      </c>
      <c r="R51" s="154">
        <f t="shared" si="11"/>
        <v>0</v>
      </c>
      <c r="S51" s="155">
        <f t="shared" si="11"/>
        <v>0</v>
      </c>
      <c r="T51" s="146"/>
      <c r="U51" s="147"/>
      <c r="V51" s="148"/>
      <c r="W51" s="149"/>
      <c r="X51" s="149"/>
      <c r="Y51" s="149"/>
      <c r="Z51" s="149"/>
      <c r="AA51" s="205">
        <f t="shared" si="4"/>
        <v>0</v>
      </c>
      <c r="AB51" s="286"/>
      <c r="AC51" s="158"/>
      <c r="AD51" s="159" t="s">
        <v>40</v>
      </c>
      <c r="AE51" s="148"/>
      <c r="AF51" s="147"/>
      <c r="AG51" s="148"/>
      <c r="AH51" s="149"/>
      <c r="AI51" s="149"/>
      <c r="AJ51" s="149"/>
      <c r="AK51" s="147"/>
      <c r="AL51" s="165" t="s">
        <v>74</v>
      </c>
    </row>
    <row r="52" spans="1:38">
      <c r="A52" s="167"/>
      <c r="B52" s="202">
        <v>20501</v>
      </c>
      <c r="C52" s="144">
        <v>0.08</v>
      </c>
      <c r="D52" s="203" t="s">
        <v>104</v>
      </c>
      <c r="E52" s="146"/>
      <c r="F52" s="147"/>
      <c r="G52" s="148"/>
      <c r="H52" s="149"/>
      <c r="I52" s="149"/>
      <c r="J52" s="149"/>
      <c r="K52" s="149"/>
      <c r="L52" s="204">
        <f t="shared" si="6"/>
        <v>0</v>
      </c>
      <c r="M52" s="151">
        <f t="shared" si="11"/>
        <v>0</v>
      </c>
      <c r="N52" s="152">
        <f t="shared" si="11"/>
        <v>0</v>
      </c>
      <c r="O52" s="153">
        <f t="shared" si="11"/>
        <v>0</v>
      </c>
      <c r="P52" s="154">
        <f t="shared" si="11"/>
        <v>0</v>
      </c>
      <c r="Q52" s="154">
        <f t="shared" si="11"/>
        <v>0</v>
      </c>
      <c r="R52" s="154">
        <f t="shared" si="11"/>
        <v>0</v>
      </c>
      <c r="S52" s="155">
        <f t="shared" si="11"/>
        <v>0</v>
      </c>
      <c r="T52" s="146"/>
      <c r="U52" s="147"/>
      <c r="V52" s="148"/>
      <c r="W52" s="149"/>
      <c r="X52" s="149"/>
      <c r="Y52" s="149"/>
      <c r="Z52" s="149"/>
      <c r="AA52" s="205">
        <f t="shared" si="4"/>
        <v>0</v>
      </c>
      <c r="AB52" s="286"/>
      <c r="AC52" s="158"/>
      <c r="AD52" s="159" t="s">
        <v>40</v>
      </c>
      <c r="AE52" s="148"/>
      <c r="AF52" s="147"/>
      <c r="AG52" s="148"/>
      <c r="AH52" s="149"/>
      <c r="AI52" s="149"/>
      <c r="AJ52" s="149"/>
      <c r="AK52" s="147"/>
      <c r="AL52" s="160" t="s">
        <v>74</v>
      </c>
    </row>
    <row r="53" spans="1:38">
      <c r="A53" s="167"/>
      <c r="B53" s="202">
        <v>20503</v>
      </c>
      <c r="C53" s="144">
        <v>0.1</v>
      </c>
      <c r="D53" s="203" t="s">
        <v>105</v>
      </c>
      <c r="E53" s="146"/>
      <c r="F53" s="147"/>
      <c r="G53" s="148"/>
      <c r="H53" s="149"/>
      <c r="I53" s="149"/>
      <c r="J53" s="149"/>
      <c r="K53" s="149"/>
      <c r="L53" s="204">
        <f t="shared" si="6"/>
        <v>0</v>
      </c>
      <c r="M53" s="151">
        <f t="shared" si="11"/>
        <v>0</v>
      </c>
      <c r="N53" s="152">
        <f t="shared" si="11"/>
        <v>0</v>
      </c>
      <c r="O53" s="153">
        <f t="shared" si="11"/>
        <v>0</v>
      </c>
      <c r="P53" s="154">
        <f t="shared" si="11"/>
        <v>0</v>
      </c>
      <c r="Q53" s="154">
        <f t="shared" si="11"/>
        <v>0</v>
      </c>
      <c r="R53" s="154">
        <f t="shared" si="11"/>
        <v>0</v>
      </c>
      <c r="S53" s="155">
        <f t="shared" si="11"/>
        <v>0</v>
      </c>
      <c r="T53" s="146"/>
      <c r="U53" s="147"/>
      <c r="V53" s="148"/>
      <c r="W53" s="149"/>
      <c r="X53" s="149"/>
      <c r="Y53" s="149"/>
      <c r="Z53" s="149"/>
      <c r="AA53" s="205">
        <f t="shared" si="4"/>
        <v>0</v>
      </c>
      <c r="AB53" s="286"/>
      <c r="AC53" s="158"/>
      <c r="AD53" s="159" t="s">
        <v>40</v>
      </c>
      <c r="AE53" s="148"/>
      <c r="AF53" s="147"/>
      <c r="AG53" s="148"/>
      <c r="AH53" s="149"/>
      <c r="AI53" s="149"/>
      <c r="AJ53" s="149"/>
      <c r="AK53" s="147"/>
      <c r="AL53" s="160" t="s">
        <v>74</v>
      </c>
    </row>
    <row r="54" spans="1:38" ht="24">
      <c r="A54" s="167"/>
      <c r="B54" s="202">
        <v>20303</v>
      </c>
      <c r="C54" s="144">
        <v>0.1</v>
      </c>
      <c r="D54" s="203" t="s">
        <v>106</v>
      </c>
      <c r="E54" s="146"/>
      <c r="F54" s="147"/>
      <c r="G54" s="148"/>
      <c r="H54" s="149"/>
      <c r="I54" s="149"/>
      <c r="J54" s="149"/>
      <c r="K54" s="149"/>
      <c r="L54" s="204">
        <f t="shared" si="6"/>
        <v>0</v>
      </c>
      <c r="M54" s="151">
        <f t="shared" si="11"/>
        <v>0</v>
      </c>
      <c r="N54" s="152">
        <f t="shared" si="11"/>
        <v>0</v>
      </c>
      <c r="O54" s="153">
        <f t="shared" si="11"/>
        <v>0</v>
      </c>
      <c r="P54" s="154">
        <f t="shared" si="11"/>
        <v>0</v>
      </c>
      <c r="Q54" s="154">
        <f t="shared" si="11"/>
        <v>0</v>
      </c>
      <c r="R54" s="154">
        <f t="shared" si="11"/>
        <v>0</v>
      </c>
      <c r="S54" s="155">
        <f t="shared" si="11"/>
        <v>0</v>
      </c>
      <c r="T54" s="146"/>
      <c r="U54" s="147"/>
      <c r="V54" s="148"/>
      <c r="W54" s="149"/>
      <c r="X54" s="149"/>
      <c r="Y54" s="149"/>
      <c r="Z54" s="149"/>
      <c r="AA54" s="205">
        <f t="shared" si="4"/>
        <v>0</v>
      </c>
      <c r="AB54" s="286"/>
      <c r="AC54" s="158"/>
      <c r="AD54" s="159" t="s">
        <v>40</v>
      </c>
      <c r="AE54" s="148"/>
      <c r="AF54" s="147"/>
      <c r="AG54" s="148"/>
      <c r="AH54" s="149"/>
      <c r="AI54" s="149"/>
      <c r="AJ54" s="149"/>
      <c r="AK54" s="147"/>
      <c r="AL54" s="160" t="s">
        <v>74</v>
      </c>
    </row>
    <row r="55" spans="1:38" ht="13.5" thickBot="1">
      <c r="A55" s="168"/>
      <c r="B55" s="214">
        <v>20306</v>
      </c>
      <c r="C55" s="170">
        <v>0.1</v>
      </c>
      <c r="D55" s="215" t="s">
        <v>107</v>
      </c>
      <c r="E55" s="172"/>
      <c r="F55" s="173"/>
      <c r="G55" s="174"/>
      <c r="H55" s="175"/>
      <c r="I55" s="175"/>
      <c r="J55" s="175"/>
      <c r="K55" s="175"/>
      <c r="L55" s="216">
        <f t="shared" si="6"/>
        <v>0</v>
      </c>
      <c r="M55" s="177">
        <f t="shared" si="11"/>
        <v>0</v>
      </c>
      <c r="N55" s="178">
        <f t="shared" si="11"/>
        <v>0</v>
      </c>
      <c r="O55" s="179">
        <f t="shared" si="11"/>
        <v>0</v>
      </c>
      <c r="P55" s="180">
        <f t="shared" si="11"/>
        <v>0</v>
      </c>
      <c r="Q55" s="180">
        <f t="shared" si="11"/>
        <v>0</v>
      </c>
      <c r="R55" s="180">
        <f t="shared" si="11"/>
        <v>0</v>
      </c>
      <c r="S55" s="181">
        <f t="shared" si="11"/>
        <v>0</v>
      </c>
      <c r="T55" s="172"/>
      <c r="U55" s="173"/>
      <c r="V55" s="174"/>
      <c r="W55" s="175"/>
      <c r="X55" s="175"/>
      <c r="Y55" s="175"/>
      <c r="Z55" s="175"/>
      <c r="AA55" s="217">
        <f t="shared" si="4"/>
        <v>0</v>
      </c>
      <c r="AB55" s="288"/>
      <c r="AC55" s="184"/>
      <c r="AD55" s="185" t="s">
        <v>40</v>
      </c>
      <c r="AE55" s="174"/>
      <c r="AF55" s="173"/>
      <c r="AG55" s="174"/>
      <c r="AH55" s="175"/>
      <c r="AI55" s="175"/>
      <c r="AJ55" s="175"/>
      <c r="AK55" s="173"/>
      <c r="AL55" s="186" t="s">
        <v>74</v>
      </c>
    </row>
    <row r="56" spans="1:38" ht="13.5" thickBot="1">
      <c r="A56" s="104">
        <v>1.4</v>
      </c>
      <c r="B56" s="104"/>
      <c r="C56" s="105"/>
      <c r="D56" s="106" t="s">
        <v>108</v>
      </c>
      <c r="E56" s="107">
        <f t="shared" ref="E56:Z56" si="12">SUM(E57:E58)</f>
        <v>0</v>
      </c>
      <c r="F56" s="108">
        <f t="shared" si="12"/>
        <v>0</v>
      </c>
      <c r="G56" s="109">
        <f t="shared" si="12"/>
        <v>0</v>
      </c>
      <c r="H56" s="110">
        <f t="shared" si="12"/>
        <v>0</v>
      </c>
      <c r="I56" s="110">
        <f t="shared" si="12"/>
        <v>5</v>
      </c>
      <c r="J56" s="110">
        <f t="shared" si="12"/>
        <v>5</v>
      </c>
      <c r="K56" s="111">
        <f t="shared" si="12"/>
        <v>5</v>
      </c>
      <c r="L56" s="112">
        <f t="shared" si="12"/>
        <v>15</v>
      </c>
      <c r="M56" s="107">
        <f t="shared" si="12"/>
        <v>0</v>
      </c>
      <c r="N56" s="108">
        <f t="shared" si="12"/>
        <v>0</v>
      </c>
      <c r="O56" s="109">
        <f t="shared" si="12"/>
        <v>0</v>
      </c>
      <c r="P56" s="110">
        <f t="shared" si="12"/>
        <v>0</v>
      </c>
      <c r="Q56" s="110">
        <f t="shared" si="12"/>
        <v>5</v>
      </c>
      <c r="R56" s="110">
        <f t="shared" si="12"/>
        <v>5</v>
      </c>
      <c r="S56" s="113">
        <f t="shared" si="12"/>
        <v>5</v>
      </c>
      <c r="T56" s="107">
        <f t="shared" si="12"/>
        <v>0</v>
      </c>
      <c r="U56" s="108">
        <f t="shared" si="12"/>
        <v>0</v>
      </c>
      <c r="V56" s="109">
        <f t="shared" si="12"/>
        <v>0</v>
      </c>
      <c r="W56" s="110">
        <f t="shared" si="12"/>
        <v>0</v>
      </c>
      <c r="X56" s="110">
        <f t="shared" si="12"/>
        <v>0</v>
      </c>
      <c r="Y56" s="110">
        <f t="shared" si="12"/>
        <v>0</v>
      </c>
      <c r="Z56" s="111">
        <f t="shared" si="12"/>
        <v>0</v>
      </c>
      <c r="AA56" s="187">
        <f t="shared" si="4"/>
        <v>0</v>
      </c>
      <c r="AB56" s="188"/>
      <c r="AC56" s="189"/>
      <c r="AD56" s="190"/>
      <c r="AE56" s="191"/>
      <c r="AF56" s="191"/>
      <c r="AG56" s="192"/>
      <c r="AH56" s="192"/>
      <c r="AI56" s="192"/>
      <c r="AJ56" s="192"/>
      <c r="AK56" s="193"/>
      <c r="AL56" s="194"/>
    </row>
    <row r="57" spans="1:38" ht="24">
      <c r="A57" s="195"/>
      <c r="B57" s="196">
        <v>2030501</v>
      </c>
      <c r="C57" s="219">
        <v>0.1</v>
      </c>
      <c r="D57" s="218" t="s">
        <v>109</v>
      </c>
      <c r="E57" s="127"/>
      <c r="F57" s="128"/>
      <c r="G57" s="129"/>
      <c r="H57" s="130"/>
      <c r="I57" s="130">
        <v>5</v>
      </c>
      <c r="J57" s="130">
        <v>5</v>
      </c>
      <c r="K57" s="130">
        <v>5</v>
      </c>
      <c r="L57" s="198">
        <f t="shared" si="6"/>
        <v>15</v>
      </c>
      <c r="M57" s="132">
        <f t="shared" ref="M57:S58" si="13">E57-T57</f>
        <v>0</v>
      </c>
      <c r="N57" s="133">
        <f t="shared" si="13"/>
        <v>0</v>
      </c>
      <c r="O57" s="134">
        <f t="shared" si="13"/>
        <v>0</v>
      </c>
      <c r="P57" s="135">
        <f t="shared" si="13"/>
        <v>0</v>
      </c>
      <c r="Q57" s="135">
        <f t="shared" si="13"/>
        <v>5</v>
      </c>
      <c r="R57" s="135">
        <f t="shared" si="13"/>
        <v>5</v>
      </c>
      <c r="S57" s="136">
        <f t="shared" si="13"/>
        <v>5</v>
      </c>
      <c r="T57" s="127"/>
      <c r="U57" s="128"/>
      <c r="V57" s="129"/>
      <c r="W57" s="130"/>
      <c r="X57" s="130"/>
      <c r="Y57" s="130"/>
      <c r="Z57" s="130"/>
      <c r="AA57" s="199">
        <f t="shared" si="4"/>
        <v>0</v>
      </c>
      <c r="AB57" s="289" t="s">
        <v>139</v>
      </c>
      <c r="AC57" s="139" t="s">
        <v>147</v>
      </c>
      <c r="AD57" s="140" t="s">
        <v>40</v>
      </c>
      <c r="AE57" s="129"/>
      <c r="AF57" s="220"/>
      <c r="AG57" s="129"/>
      <c r="AH57" s="130"/>
      <c r="AI57" s="130">
        <v>130</v>
      </c>
      <c r="AJ57" s="130">
        <v>130</v>
      </c>
      <c r="AK57" s="128">
        <v>130</v>
      </c>
      <c r="AL57" s="221" t="s">
        <v>110</v>
      </c>
    </row>
    <row r="58" spans="1:38" ht="13.5" thickBot="1">
      <c r="A58" s="222"/>
      <c r="B58" s="214">
        <v>2030501</v>
      </c>
      <c r="C58" s="223">
        <v>0.1</v>
      </c>
      <c r="D58" s="224" t="s">
        <v>111</v>
      </c>
      <c r="E58" s="172"/>
      <c r="F58" s="173"/>
      <c r="G58" s="174"/>
      <c r="H58" s="175"/>
      <c r="I58" s="175"/>
      <c r="J58" s="175"/>
      <c r="K58" s="175"/>
      <c r="L58" s="216">
        <f t="shared" si="6"/>
        <v>0</v>
      </c>
      <c r="M58" s="177">
        <f t="shared" si="13"/>
        <v>0</v>
      </c>
      <c r="N58" s="178">
        <f t="shared" si="13"/>
        <v>0</v>
      </c>
      <c r="O58" s="179">
        <f t="shared" si="13"/>
        <v>0</v>
      </c>
      <c r="P58" s="180">
        <f t="shared" si="13"/>
        <v>0</v>
      </c>
      <c r="Q58" s="180">
        <f t="shared" si="13"/>
        <v>0</v>
      </c>
      <c r="R58" s="180">
        <f t="shared" si="13"/>
        <v>0</v>
      </c>
      <c r="S58" s="181">
        <f t="shared" si="13"/>
        <v>0</v>
      </c>
      <c r="T58" s="172"/>
      <c r="U58" s="173"/>
      <c r="V58" s="174"/>
      <c r="W58" s="175"/>
      <c r="X58" s="175"/>
      <c r="Y58" s="175"/>
      <c r="Z58" s="175"/>
      <c r="AA58" s="217">
        <f t="shared" si="4"/>
        <v>0</v>
      </c>
      <c r="AB58" s="183"/>
      <c r="AC58" s="184"/>
      <c r="AD58" s="185" t="s">
        <v>40</v>
      </c>
      <c r="AE58" s="174"/>
      <c r="AF58" s="225"/>
      <c r="AG58" s="174"/>
      <c r="AH58" s="175"/>
      <c r="AI58" s="175"/>
      <c r="AJ58" s="175"/>
      <c r="AK58" s="173"/>
      <c r="AL58" s="186" t="s">
        <v>112</v>
      </c>
    </row>
    <row r="59" spans="1:38" ht="13.5" thickBot="1">
      <c r="A59" s="104">
        <v>1.5</v>
      </c>
      <c r="B59" s="104"/>
      <c r="C59" s="105"/>
      <c r="D59" s="106" t="s">
        <v>113</v>
      </c>
      <c r="E59" s="107">
        <f>SUM(E60:E67)</f>
        <v>0</v>
      </c>
      <c r="F59" s="108">
        <f t="shared" ref="F59:Z59" si="14">SUM(F60:F67)</f>
        <v>0</v>
      </c>
      <c r="G59" s="109">
        <f t="shared" si="14"/>
        <v>0</v>
      </c>
      <c r="H59" s="110">
        <f t="shared" si="14"/>
        <v>0</v>
      </c>
      <c r="I59" s="110">
        <f t="shared" si="14"/>
        <v>22</v>
      </c>
      <c r="J59" s="110">
        <f t="shared" si="14"/>
        <v>15</v>
      </c>
      <c r="K59" s="111">
        <f t="shared" si="14"/>
        <v>15</v>
      </c>
      <c r="L59" s="112">
        <f t="shared" si="14"/>
        <v>52</v>
      </c>
      <c r="M59" s="107">
        <f t="shared" si="14"/>
        <v>0</v>
      </c>
      <c r="N59" s="108">
        <f t="shared" si="14"/>
        <v>0</v>
      </c>
      <c r="O59" s="109">
        <f t="shared" si="14"/>
        <v>0</v>
      </c>
      <c r="P59" s="110">
        <f t="shared" si="14"/>
        <v>0</v>
      </c>
      <c r="Q59" s="110">
        <f t="shared" si="14"/>
        <v>22</v>
      </c>
      <c r="R59" s="110">
        <f t="shared" si="14"/>
        <v>15</v>
      </c>
      <c r="S59" s="113">
        <f t="shared" si="14"/>
        <v>15</v>
      </c>
      <c r="T59" s="107">
        <f t="shared" si="14"/>
        <v>0</v>
      </c>
      <c r="U59" s="108">
        <f t="shared" si="14"/>
        <v>0</v>
      </c>
      <c r="V59" s="109">
        <f t="shared" si="14"/>
        <v>0</v>
      </c>
      <c r="W59" s="110">
        <f t="shared" si="14"/>
        <v>0</v>
      </c>
      <c r="X59" s="110">
        <f t="shared" si="14"/>
        <v>0</v>
      </c>
      <c r="Y59" s="110">
        <f t="shared" si="14"/>
        <v>0</v>
      </c>
      <c r="Z59" s="111">
        <f t="shared" si="14"/>
        <v>0</v>
      </c>
      <c r="AA59" s="187">
        <f t="shared" si="4"/>
        <v>0</v>
      </c>
      <c r="AB59" s="188"/>
      <c r="AC59" s="189"/>
      <c r="AD59" s="190"/>
      <c r="AE59" s="191"/>
      <c r="AF59" s="191"/>
      <c r="AG59" s="192"/>
      <c r="AH59" s="192"/>
      <c r="AI59" s="192"/>
      <c r="AJ59" s="192"/>
      <c r="AK59" s="193"/>
      <c r="AL59" s="194"/>
    </row>
    <row r="60" spans="1:38" ht="24">
      <c r="A60" s="226"/>
      <c r="B60" s="195">
        <v>20201</v>
      </c>
      <c r="C60" s="227">
        <v>0.03</v>
      </c>
      <c r="D60" s="197" t="s">
        <v>114</v>
      </c>
      <c r="E60" s="127"/>
      <c r="F60" s="128"/>
      <c r="G60" s="129"/>
      <c r="H60" s="130"/>
      <c r="I60" s="130"/>
      <c r="J60" s="130"/>
      <c r="K60" s="130"/>
      <c r="L60" s="198">
        <f t="shared" si="6"/>
        <v>0</v>
      </c>
      <c r="M60" s="132">
        <f t="shared" ref="M60:S67" si="15">E60-T60</f>
        <v>0</v>
      </c>
      <c r="N60" s="133">
        <f t="shared" si="15"/>
        <v>0</v>
      </c>
      <c r="O60" s="134">
        <f t="shared" si="15"/>
        <v>0</v>
      </c>
      <c r="P60" s="135">
        <f t="shared" si="15"/>
        <v>0</v>
      </c>
      <c r="Q60" s="135">
        <f t="shared" si="15"/>
        <v>0</v>
      </c>
      <c r="R60" s="135">
        <f t="shared" si="15"/>
        <v>0</v>
      </c>
      <c r="S60" s="136">
        <f t="shared" si="15"/>
        <v>0</v>
      </c>
      <c r="T60" s="127"/>
      <c r="U60" s="128"/>
      <c r="V60" s="129"/>
      <c r="W60" s="130"/>
      <c r="X60" s="130"/>
      <c r="Y60" s="130"/>
      <c r="Z60" s="130"/>
      <c r="AA60" s="199">
        <f t="shared" si="4"/>
        <v>0</v>
      </c>
      <c r="AB60" s="138"/>
      <c r="AC60" s="139"/>
      <c r="AD60" s="140" t="s">
        <v>40</v>
      </c>
      <c r="AE60" s="129"/>
      <c r="AF60" s="128"/>
      <c r="AG60" s="129"/>
      <c r="AH60" s="130"/>
      <c r="AI60" s="130"/>
      <c r="AJ60" s="130"/>
      <c r="AK60" s="128"/>
      <c r="AL60" s="141" t="s">
        <v>115</v>
      </c>
    </row>
    <row r="61" spans="1:38">
      <c r="A61" s="212"/>
      <c r="B61" s="201">
        <v>20601</v>
      </c>
      <c r="C61" s="161">
        <v>0.1</v>
      </c>
      <c r="D61" s="203" t="s">
        <v>116</v>
      </c>
      <c r="E61" s="146"/>
      <c r="F61" s="147"/>
      <c r="G61" s="148"/>
      <c r="H61" s="149"/>
      <c r="I61" s="149"/>
      <c r="J61" s="149"/>
      <c r="K61" s="149"/>
      <c r="L61" s="204">
        <f t="shared" si="6"/>
        <v>0</v>
      </c>
      <c r="M61" s="151">
        <f t="shared" si="15"/>
        <v>0</v>
      </c>
      <c r="N61" s="152">
        <f t="shared" si="15"/>
        <v>0</v>
      </c>
      <c r="O61" s="153">
        <f t="shared" si="15"/>
        <v>0</v>
      </c>
      <c r="P61" s="154">
        <f t="shared" si="15"/>
        <v>0</v>
      </c>
      <c r="Q61" s="154">
        <f t="shared" si="15"/>
        <v>0</v>
      </c>
      <c r="R61" s="154">
        <f t="shared" si="15"/>
        <v>0</v>
      </c>
      <c r="S61" s="155">
        <f t="shared" si="15"/>
        <v>0</v>
      </c>
      <c r="T61" s="146"/>
      <c r="U61" s="147"/>
      <c r="V61" s="148"/>
      <c r="W61" s="149"/>
      <c r="X61" s="149"/>
      <c r="Y61" s="149"/>
      <c r="Z61" s="149"/>
      <c r="AA61" s="205">
        <f t="shared" si="4"/>
        <v>0</v>
      </c>
      <c r="AB61" s="157"/>
      <c r="AC61" s="158"/>
      <c r="AD61" s="159" t="s">
        <v>40</v>
      </c>
      <c r="AE61" s="148"/>
      <c r="AF61" s="147"/>
      <c r="AG61" s="148"/>
      <c r="AH61" s="149"/>
      <c r="AI61" s="149"/>
      <c r="AJ61" s="149"/>
      <c r="AK61" s="147"/>
      <c r="AL61" s="160" t="s">
        <v>117</v>
      </c>
    </row>
    <row r="62" spans="1:38">
      <c r="A62" s="212"/>
      <c r="B62" s="202">
        <v>20502</v>
      </c>
      <c r="C62" s="161">
        <v>0.1</v>
      </c>
      <c r="D62" s="206" t="s">
        <v>118</v>
      </c>
      <c r="E62" s="146"/>
      <c r="F62" s="147"/>
      <c r="G62" s="148"/>
      <c r="H62" s="149"/>
      <c r="I62" s="149"/>
      <c r="J62" s="149"/>
      <c r="K62" s="149"/>
      <c r="L62" s="204">
        <f t="shared" si="6"/>
        <v>0</v>
      </c>
      <c r="M62" s="151">
        <f t="shared" si="15"/>
        <v>0</v>
      </c>
      <c r="N62" s="152">
        <f t="shared" si="15"/>
        <v>0</v>
      </c>
      <c r="O62" s="153">
        <f t="shared" si="15"/>
        <v>0</v>
      </c>
      <c r="P62" s="154">
        <f t="shared" si="15"/>
        <v>0</v>
      </c>
      <c r="Q62" s="154">
        <f t="shared" si="15"/>
        <v>0</v>
      </c>
      <c r="R62" s="154">
        <f t="shared" si="15"/>
        <v>0</v>
      </c>
      <c r="S62" s="155">
        <f t="shared" si="15"/>
        <v>0</v>
      </c>
      <c r="T62" s="146"/>
      <c r="U62" s="147"/>
      <c r="V62" s="148"/>
      <c r="W62" s="149"/>
      <c r="X62" s="149"/>
      <c r="Y62" s="149"/>
      <c r="Z62" s="149"/>
      <c r="AA62" s="205">
        <f t="shared" si="4"/>
        <v>0</v>
      </c>
      <c r="AB62" s="157"/>
      <c r="AC62" s="158"/>
      <c r="AD62" s="159" t="s">
        <v>40</v>
      </c>
      <c r="AE62" s="148"/>
      <c r="AF62" s="147"/>
      <c r="AG62" s="148"/>
      <c r="AH62" s="149"/>
      <c r="AI62" s="149"/>
      <c r="AJ62" s="149"/>
      <c r="AK62" s="147"/>
      <c r="AL62" s="160" t="s">
        <v>74</v>
      </c>
    </row>
    <row r="63" spans="1:38">
      <c r="A63" s="212"/>
      <c r="B63" s="202">
        <v>20503</v>
      </c>
      <c r="C63" s="161">
        <v>0.1</v>
      </c>
      <c r="D63" s="206" t="s">
        <v>119</v>
      </c>
      <c r="E63" s="146"/>
      <c r="F63" s="147"/>
      <c r="G63" s="148"/>
      <c r="H63" s="149"/>
      <c r="I63" s="149"/>
      <c r="J63" s="149"/>
      <c r="K63" s="149"/>
      <c r="L63" s="204">
        <f t="shared" si="6"/>
        <v>0</v>
      </c>
      <c r="M63" s="151">
        <f t="shared" si="15"/>
        <v>0</v>
      </c>
      <c r="N63" s="152">
        <f t="shared" si="15"/>
        <v>0</v>
      </c>
      <c r="O63" s="153">
        <f t="shared" si="15"/>
        <v>0</v>
      </c>
      <c r="P63" s="154">
        <f t="shared" si="15"/>
        <v>0</v>
      </c>
      <c r="Q63" s="154">
        <f t="shared" si="15"/>
        <v>0</v>
      </c>
      <c r="R63" s="154">
        <f t="shared" si="15"/>
        <v>0</v>
      </c>
      <c r="S63" s="155">
        <f t="shared" si="15"/>
        <v>0</v>
      </c>
      <c r="T63" s="146"/>
      <c r="U63" s="147"/>
      <c r="V63" s="148"/>
      <c r="W63" s="149"/>
      <c r="X63" s="149"/>
      <c r="Y63" s="149"/>
      <c r="Z63" s="149"/>
      <c r="AA63" s="205">
        <f t="shared" si="4"/>
        <v>0</v>
      </c>
      <c r="AB63" s="157"/>
      <c r="AC63" s="158"/>
      <c r="AD63" s="159" t="s">
        <v>40</v>
      </c>
      <c r="AE63" s="148"/>
      <c r="AF63" s="147"/>
      <c r="AG63" s="148"/>
      <c r="AH63" s="149"/>
      <c r="AI63" s="149"/>
      <c r="AJ63" s="149"/>
      <c r="AK63" s="147"/>
      <c r="AL63" s="165" t="s">
        <v>74</v>
      </c>
    </row>
    <row r="64" spans="1:38">
      <c r="A64" s="212"/>
      <c r="B64" s="202">
        <v>212</v>
      </c>
      <c r="C64" s="161">
        <v>0.2</v>
      </c>
      <c r="D64" s="206" t="s">
        <v>120</v>
      </c>
      <c r="E64" s="146"/>
      <c r="F64" s="147"/>
      <c r="G64" s="148"/>
      <c r="H64" s="149"/>
      <c r="I64" s="149">
        <v>15</v>
      </c>
      <c r="J64" s="149">
        <v>8</v>
      </c>
      <c r="K64" s="149">
        <v>8</v>
      </c>
      <c r="L64" s="204">
        <f t="shared" si="6"/>
        <v>31</v>
      </c>
      <c r="M64" s="151">
        <f t="shared" si="15"/>
        <v>0</v>
      </c>
      <c r="N64" s="152">
        <f t="shared" si="15"/>
        <v>0</v>
      </c>
      <c r="O64" s="153">
        <f t="shared" si="15"/>
        <v>0</v>
      </c>
      <c r="P64" s="154">
        <f t="shared" si="15"/>
        <v>0</v>
      </c>
      <c r="Q64" s="154">
        <f t="shared" si="15"/>
        <v>15</v>
      </c>
      <c r="R64" s="154">
        <f t="shared" si="15"/>
        <v>8</v>
      </c>
      <c r="S64" s="155">
        <f t="shared" si="15"/>
        <v>8</v>
      </c>
      <c r="T64" s="146"/>
      <c r="U64" s="147"/>
      <c r="V64" s="148"/>
      <c r="W64" s="149"/>
      <c r="X64" s="149"/>
      <c r="Y64" s="149"/>
      <c r="Z64" s="149"/>
      <c r="AA64" s="205">
        <f t="shared" si="4"/>
        <v>0</v>
      </c>
      <c r="AB64" s="290" t="s">
        <v>138</v>
      </c>
      <c r="AC64" s="158"/>
      <c r="AD64" s="159" t="s">
        <v>40</v>
      </c>
      <c r="AE64" s="148"/>
      <c r="AF64" s="147"/>
      <c r="AG64" s="148"/>
      <c r="AH64" s="149"/>
      <c r="AI64" s="149">
        <v>4</v>
      </c>
      <c r="AJ64" s="149">
        <v>2</v>
      </c>
      <c r="AK64" s="147">
        <v>2</v>
      </c>
      <c r="AL64" s="165" t="s">
        <v>121</v>
      </c>
    </row>
    <row r="65" spans="1:38" ht="13.5" thickBot="1">
      <c r="A65" s="201"/>
      <c r="B65" s="202">
        <v>215</v>
      </c>
      <c r="C65" s="161">
        <v>0.2</v>
      </c>
      <c r="D65" s="206" t="s">
        <v>122</v>
      </c>
      <c r="E65" s="146"/>
      <c r="F65" s="147"/>
      <c r="G65" s="148"/>
      <c r="H65" s="149"/>
      <c r="I65" s="149">
        <v>7</v>
      </c>
      <c r="J65" s="149">
        <v>7</v>
      </c>
      <c r="K65" s="149">
        <v>7</v>
      </c>
      <c r="L65" s="204">
        <f t="shared" si="6"/>
        <v>21</v>
      </c>
      <c r="M65" s="151">
        <f t="shared" si="15"/>
        <v>0</v>
      </c>
      <c r="N65" s="152">
        <f t="shared" si="15"/>
        <v>0</v>
      </c>
      <c r="O65" s="153">
        <f t="shared" si="15"/>
        <v>0</v>
      </c>
      <c r="P65" s="154">
        <f t="shared" si="15"/>
        <v>0</v>
      </c>
      <c r="Q65" s="154">
        <f t="shared" si="15"/>
        <v>7</v>
      </c>
      <c r="R65" s="154">
        <f t="shared" si="15"/>
        <v>7</v>
      </c>
      <c r="S65" s="155">
        <f t="shared" si="15"/>
        <v>7</v>
      </c>
      <c r="T65" s="146"/>
      <c r="U65" s="147"/>
      <c r="V65" s="148"/>
      <c r="W65" s="149"/>
      <c r="X65" s="149"/>
      <c r="Y65" s="149"/>
      <c r="Z65" s="149"/>
      <c r="AA65" s="205">
        <f t="shared" si="4"/>
        <v>0</v>
      </c>
      <c r="AB65" s="290" t="s">
        <v>138</v>
      </c>
      <c r="AC65" s="158"/>
      <c r="AD65" s="228" t="s">
        <v>40</v>
      </c>
      <c r="AE65" s="148"/>
      <c r="AF65" s="147"/>
      <c r="AG65" s="148"/>
      <c r="AH65" s="149"/>
      <c r="AI65" s="149">
        <v>1</v>
      </c>
      <c r="AJ65" s="149">
        <v>1</v>
      </c>
      <c r="AK65" s="147">
        <v>1</v>
      </c>
      <c r="AL65" s="165" t="s">
        <v>123</v>
      </c>
    </row>
    <row r="66" spans="1:38" ht="24">
      <c r="A66" s="201"/>
      <c r="B66" s="202">
        <v>215</v>
      </c>
      <c r="C66" s="161">
        <v>0.2</v>
      </c>
      <c r="D66" s="206" t="s">
        <v>124</v>
      </c>
      <c r="E66" s="146"/>
      <c r="F66" s="147"/>
      <c r="G66" s="148"/>
      <c r="H66" s="149"/>
      <c r="I66" s="149"/>
      <c r="J66" s="149"/>
      <c r="K66" s="149"/>
      <c r="L66" s="204">
        <f t="shared" si="6"/>
        <v>0</v>
      </c>
      <c r="M66" s="151">
        <f t="shared" si="15"/>
        <v>0</v>
      </c>
      <c r="N66" s="152">
        <f t="shared" si="15"/>
        <v>0</v>
      </c>
      <c r="O66" s="153">
        <f t="shared" si="15"/>
        <v>0</v>
      </c>
      <c r="P66" s="154">
        <f t="shared" si="15"/>
        <v>0</v>
      </c>
      <c r="Q66" s="154">
        <f t="shared" si="15"/>
        <v>0</v>
      </c>
      <c r="R66" s="154">
        <f t="shared" si="15"/>
        <v>0</v>
      </c>
      <c r="S66" s="155">
        <f t="shared" si="15"/>
        <v>0</v>
      </c>
      <c r="T66" s="146"/>
      <c r="U66" s="147"/>
      <c r="V66" s="148"/>
      <c r="W66" s="149"/>
      <c r="X66" s="149"/>
      <c r="Y66" s="149"/>
      <c r="Z66" s="149"/>
      <c r="AA66" s="205">
        <f t="shared" si="4"/>
        <v>0</v>
      </c>
      <c r="AB66" s="290"/>
      <c r="AC66" s="158"/>
      <c r="AD66" s="229" t="s">
        <v>67</v>
      </c>
      <c r="AE66" s="209"/>
      <c r="AF66" s="208"/>
      <c r="AG66" s="209"/>
      <c r="AH66" s="210"/>
      <c r="AI66" s="210"/>
      <c r="AJ66" s="210"/>
      <c r="AK66" s="211"/>
      <c r="AL66" s="165" t="s">
        <v>125</v>
      </c>
    </row>
    <row r="67" spans="1:38" ht="13.5" thickBot="1">
      <c r="A67" s="213"/>
      <c r="B67" s="222">
        <v>208</v>
      </c>
      <c r="C67" s="170">
        <v>0.2</v>
      </c>
      <c r="D67" s="215" t="s">
        <v>126</v>
      </c>
      <c r="E67" s="172"/>
      <c r="F67" s="173"/>
      <c r="G67" s="174"/>
      <c r="H67" s="175"/>
      <c r="I67" s="175"/>
      <c r="J67" s="175"/>
      <c r="K67" s="175"/>
      <c r="L67" s="216">
        <f t="shared" si="6"/>
        <v>0</v>
      </c>
      <c r="M67" s="177">
        <f t="shared" si="15"/>
        <v>0</v>
      </c>
      <c r="N67" s="178">
        <f t="shared" si="15"/>
        <v>0</v>
      </c>
      <c r="O67" s="179">
        <f t="shared" si="15"/>
        <v>0</v>
      </c>
      <c r="P67" s="180">
        <f t="shared" si="15"/>
        <v>0</v>
      </c>
      <c r="Q67" s="180">
        <f t="shared" si="15"/>
        <v>0</v>
      </c>
      <c r="R67" s="180">
        <f t="shared" si="15"/>
        <v>0</v>
      </c>
      <c r="S67" s="181">
        <f t="shared" si="15"/>
        <v>0</v>
      </c>
      <c r="T67" s="172"/>
      <c r="U67" s="173"/>
      <c r="V67" s="174"/>
      <c r="W67" s="175"/>
      <c r="X67" s="175"/>
      <c r="Y67" s="175"/>
      <c r="Z67" s="175"/>
      <c r="AA67" s="217">
        <f t="shared" si="4"/>
        <v>0</v>
      </c>
      <c r="AB67" s="291"/>
      <c r="AC67" s="230"/>
      <c r="AD67" s="228" t="s">
        <v>40</v>
      </c>
      <c r="AE67" s="231"/>
      <c r="AF67" s="232"/>
      <c r="AG67" s="233"/>
      <c r="AH67" s="234"/>
      <c r="AI67" s="234"/>
      <c r="AJ67" s="234"/>
      <c r="AK67" s="232"/>
      <c r="AL67" s="235" t="s">
        <v>117</v>
      </c>
    </row>
    <row r="68" spans="1:38" s="87" customFormat="1" ht="14.25">
      <c r="A68" s="236">
        <v>1</v>
      </c>
      <c r="B68" s="236"/>
      <c r="C68" s="237"/>
      <c r="D68" s="238" t="s">
        <v>127</v>
      </c>
      <c r="E68" s="239">
        <f t="shared" ref="E68:K68" si="16">E59+E56+E47+E35+E10</f>
        <v>0</v>
      </c>
      <c r="F68" s="240">
        <f t="shared" si="16"/>
        <v>0</v>
      </c>
      <c r="G68" s="241">
        <f t="shared" si="16"/>
        <v>0</v>
      </c>
      <c r="H68" s="242">
        <f t="shared" si="16"/>
        <v>0</v>
      </c>
      <c r="I68" s="242">
        <f t="shared" si="16"/>
        <v>656</v>
      </c>
      <c r="J68" s="242">
        <f>J59+J56+J47+J35+J10</f>
        <v>633</v>
      </c>
      <c r="K68" s="243">
        <f t="shared" si="16"/>
        <v>622</v>
      </c>
      <c r="L68" s="244">
        <f>L59+L56+L47+L35+L10</f>
        <v>1911</v>
      </c>
      <c r="M68" s="239">
        <f t="shared" ref="M68:Z68" si="17">M59+M56+M47+M35+M10</f>
        <v>0</v>
      </c>
      <c r="N68" s="240">
        <f t="shared" si="17"/>
        <v>0</v>
      </c>
      <c r="O68" s="241">
        <f t="shared" si="17"/>
        <v>0</v>
      </c>
      <c r="P68" s="242">
        <f t="shared" si="17"/>
        <v>0</v>
      </c>
      <c r="Q68" s="242">
        <f t="shared" si="17"/>
        <v>656</v>
      </c>
      <c r="R68" s="242">
        <f t="shared" si="17"/>
        <v>633</v>
      </c>
      <c r="S68" s="245">
        <f t="shared" si="17"/>
        <v>622</v>
      </c>
      <c r="T68" s="239">
        <f t="shared" si="17"/>
        <v>0</v>
      </c>
      <c r="U68" s="240">
        <f t="shared" si="17"/>
        <v>0</v>
      </c>
      <c r="V68" s="241">
        <f t="shared" si="17"/>
        <v>0</v>
      </c>
      <c r="W68" s="242">
        <f t="shared" si="17"/>
        <v>0</v>
      </c>
      <c r="X68" s="242">
        <f t="shared" si="17"/>
        <v>0</v>
      </c>
      <c r="Y68" s="242">
        <f t="shared" si="17"/>
        <v>0</v>
      </c>
      <c r="Z68" s="243">
        <f t="shared" si="17"/>
        <v>0</v>
      </c>
      <c r="AA68" s="246">
        <f>L68-SUM(O68:S68)-SUM(V68:Z68)</f>
        <v>0</v>
      </c>
      <c r="AB68" s="247"/>
      <c r="AC68" s="247"/>
      <c r="AD68" s="248"/>
      <c r="AE68" s="248"/>
      <c r="AF68" s="248"/>
      <c r="AG68" s="248"/>
      <c r="AH68" s="248"/>
      <c r="AI68" s="248"/>
      <c r="AJ68" s="248"/>
      <c r="AK68" s="247"/>
      <c r="AL68" s="249"/>
    </row>
    <row r="69" spans="1:38">
      <c r="A69" s="250"/>
      <c r="B69" s="250"/>
      <c r="C69" s="251"/>
      <c r="D69" s="252" t="s">
        <v>128</v>
      </c>
      <c r="E69" s="253">
        <f t="shared" ref="E69:S69" si="18">SUM(E30:E34)+SUM(E42:E46)+SUM(E51:E55)+E59-E65-E66</f>
        <v>0</v>
      </c>
      <c r="F69" s="254">
        <f t="shared" si="18"/>
        <v>0</v>
      </c>
      <c r="G69" s="255">
        <f t="shared" si="18"/>
        <v>0</v>
      </c>
      <c r="H69" s="256">
        <f t="shared" si="18"/>
        <v>0</v>
      </c>
      <c r="I69" s="256">
        <f t="shared" si="18"/>
        <v>232</v>
      </c>
      <c r="J69" s="256">
        <f t="shared" si="18"/>
        <v>205</v>
      </c>
      <c r="K69" s="257">
        <f t="shared" si="18"/>
        <v>195</v>
      </c>
      <c r="L69" s="258">
        <f t="shared" si="18"/>
        <v>632</v>
      </c>
      <c r="M69" s="253">
        <f t="shared" si="18"/>
        <v>0</v>
      </c>
      <c r="N69" s="254">
        <f t="shared" si="18"/>
        <v>0</v>
      </c>
      <c r="O69" s="255">
        <f t="shared" si="18"/>
        <v>0</v>
      </c>
      <c r="P69" s="256">
        <f t="shared" si="18"/>
        <v>0</v>
      </c>
      <c r="Q69" s="256">
        <f t="shared" si="18"/>
        <v>232</v>
      </c>
      <c r="R69" s="256">
        <f t="shared" si="18"/>
        <v>205</v>
      </c>
      <c r="S69" s="258">
        <f t="shared" si="18"/>
        <v>195</v>
      </c>
      <c r="T69" s="253">
        <f>SUM(T30:T34)+SUM(T42:T46)+SUM(T51:T55)+T59-T65-T66</f>
        <v>0</v>
      </c>
      <c r="U69" s="254">
        <f t="shared" ref="U69:Z69" si="19">SUM(U30:U34)+SUM(U42:U46)+SUM(U51:U55)+U59-U65-U66</f>
        <v>0</v>
      </c>
      <c r="V69" s="255">
        <f t="shared" si="19"/>
        <v>0</v>
      </c>
      <c r="W69" s="256">
        <f t="shared" si="19"/>
        <v>0</v>
      </c>
      <c r="X69" s="256">
        <f t="shared" si="19"/>
        <v>0</v>
      </c>
      <c r="Y69" s="256">
        <f t="shared" si="19"/>
        <v>0</v>
      </c>
      <c r="Z69" s="257">
        <f t="shared" si="19"/>
        <v>0</v>
      </c>
      <c r="AA69" s="259">
        <f>L69-SUM(O69:S69)-SUM(V69:Z69)</f>
        <v>0</v>
      </c>
      <c r="AB69" s="260"/>
      <c r="AC69" s="260"/>
      <c r="AD69" s="261"/>
      <c r="AE69" s="261"/>
      <c r="AF69" s="261"/>
      <c r="AG69" s="261"/>
      <c r="AH69" s="261"/>
      <c r="AI69" s="261"/>
      <c r="AJ69" s="261"/>
      <c r="AK69" s="260"/>
      <c r="AL69" s="262"/>
    </row>
    <row r="70" spans="1:38" ht="13.5" thickBot="1">
      <c r="A70" s="263"/>
      <c r="B70" s="263"/>
      <c r="C70" s="264"/>
      <c r="D70" s="265" t="s">
        <v>129</v>
      </c>
      <c r="E70" s="266">
        <f t="shared" ref="E70:Z70" si="20">SUM(E11:E29)+SUM(E36:E41)+SUM(E48:E50)+E56+E65+E66</f>
        <v>0</v>
      </c>
      <c r="F70" s="267">
        <f t="shared" si="20"/>
        <v>0</v>
      </c>
      <c r="G70" s="268">
        <f t="shared" si="20"/>
        <v>0</v>
      </c>
      <c r="H70" s="269">
        <f t="shared" si="20"/>
        <v>0</v>
      </c>
      <c r="I70" s="269">
        <f t="shared" si="20"/>
        <v>424</v>
      </c>
      <c r="J70" s="269">
        <f t="shared" si="20"/>
        <v>428</v>
      </c>
      <c r="K70" s="270">
        <f t="shared" si="20"/>
        <v>427</v>
      </c>
      <c r="L70" s="271">
        <f t="shared" si="20"/>
        <v>1279</v>
      </c>
      <c r="M70" s="272">
        <f t="shared" si="20"/>
        <v>0</v>
      </c>
      <c r="N70" s="273">
        <f t="shared" si="20"/>
        <v>0</v>
      </c>
      <c r="O70" s="268">
        <f t="shared" si="20"/>
        <v>0</v>
      </c>
      <c r="P70" s="269">
        <f t="shared" si="20"/>
        <v>0</v>
      </c>
      <c r="Q70" s="269">
        <f t="shared" si="20"/>
        <v>424</v>
      </c>
      <c r="R70" s="269">
        <f t="shared" si="20"/>
        <v>428</v>
      </c>
      <c r="S70" s="271">
        <f t="shared" si="20"/>
        <v>427</v>
      </c>
      <c r="T70" s="272">
        <f t="shared" si="20"/>
        <v>0</v>
      </c>
      <c r="U70" s="273">
        <f t="shared" si="20"/>
        <v>0</v>
      </c>
      <c r="V70" s="268">
        <f t="shared" si="20"/>
        <v>0</v>
      </c>
      <c r="W70" s="269">
        <f t="shared" si="20"/>
        <v>0</v>
      </c>
      <c r="X70" s="269">
        <f t="shared" si="20"/>
        <v>0</v>
      </c>
      <c r="Y70" s="269">
        <f t="shared" si="20"/>
        <v>0</v>
      </c>
      <c r="Z70" s="270">
        <f t="shared" si="20"/>
        <v>0</v>
      </c>
      <c r="AA70" s="274">
        <f>L70-SUM(O70:S70)-SUM(V70:Z70)</f>
        <v>0</v>
      </c>
      <c r="AB70" s="275"/>
      <c r="AC70" s="275"/>
      <c r="AD70" s="276"/>
      <c r="AE70" s="276"/>
      <c r="AF70" s="276"/>
      <c r="AG70" s="276"/>
      <c r="AH70" s="276"/>
      <c r="AI70" s="276"/>
      <c r="AJ70" s="276"/>
      <c r="AK70" s="275"/>
      <c r="AL70" s="277"/>
    </row>
    <row r="75" spans="1:38">
      <c r="AH75" s="279"/>
      <c r="AI75" s="296"/>
      <c r="AJ75" s="296"/>
      <c r="AK75" s="279"/>
      <c r="AL75" s="279"/>
    </row>
    <row r="76" spans="1:38">
      <c r="AH76" s="279"/>
      <c r="AI76" s="297" t="s">
        <v>150</v>
      </c>
      <c r="AJ76" s="298" t="s">
        <v>151</v>
      </c>
      <c r="AK76" s="279"/>
      <c r="AL76" s="279"/>
    </row>
    <row r="77" spans="1:38">
      <c r="B77" s="69" t="s">
        <v>156</v>
      </c>
      <c r="AH77" s="279"/>
      <c r="AI77" s="299" t="s">
        <v>152</v>
      </c>
      <c r="AJ77" s="300" t="s">
        <v>153</v>
      </c>
      <c r="AK77" s="279"/>
      <c r="AL77" s="279"/>
    </row>
    <row r="78" spans="1:38">
      <c r="AH78" s="279"/>
      <c r="AI78" s="297" t="s">
        <v>154</v>
      </c>
      <c r="AJ78" s="301"/>
      <c r="AK78" s="279"/>
      <c r="AL78" s="279"/>
    </row>
    <row r="79" spans="1:38">
      <c r="AH79" s="279"/>
      <c r="AI79" s="302" t="s">
        <v>152</v>
      </c>
      <c r="AJ79" s="298" t="s">
        <v>151</v>
      </c>
      <c r="AK79" s="279"/>
      <c r="AL79" s="279"/>
    </row>
    <row r="80" spans="1:38">
      <c r="AH80" s="279"/>
      <c r="AI80" s="299" t="s">
        <v>152</v>
      </c>
      <c r="AJ80" s="300" t="s">
        <v>155</v>
      </c>
      <c r="AK80" s="279"/>
      <c r="AL80" s="279"/>
    </row>
    <row r="83" spans="8:9">
      <c r="H83" s="303"/>
      <c r="I83" s="303"/>
    </row>
  </sheetData>
  <mergeCells count="19">
    <mergeCell ref="AL8:AL9"/>
    <mergeCell ref="M8:S8"/>
    <mergeCell ref="T8:Z8"/>
    <mergeCell ref="AA8:AA9"/>
    <mergeCell ref="AB8:AB9"/>
    <mergeCell ref="AC8:AC9"/>
    <mergeCell ref="AD8:AK8"/>
    <mergeCell ref="AB6:AC6"/>
    <mergeCell ref="A7:AC7"/>
    <mergeCell ref="L8:L9"/>
    <mergeCell ref="A2:AA2"/>
    <mergeCell ref="A3:AA3"/>
    <mergeCell ref="A4:AA4"/>
    <mergeCell ref="A5:AA5"/>
    <mergeCell ref="A8:A9"/>
    <mergeCell ref="B8:B9"/>
    <mergeCell ref="C8:C9"/>
    <mergeCell ref="D8:D9"/>
    <mergeCell ref="E8:K8"/>
  </mergeCells>
  <pageMargins left="0.11811023622047245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Персонал  бр.ЕПЗ</vt:lpstr>
      <vt:lpstr>ИП - Севлиево</vt:lpstr>
      <vt:lpstr>'Персонал  бр.ЕПЗ'!Print_Area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 Gyurova</dc:creator>
  <cp:lastModifiedBy>user1</cp:lastModifiedBy>
  <cp:lastPrinted>2018-07-09T07:40:48Z</cp:lastPrinted>
  <dcterms:created xsi:type="dcterms:W3CDTF">2018-04-19T07:55:09Z</dcterms:created>
  <dcterms:modified xsi:type="dcterms:W3CDTF">2018-07-09T07:42:05Z</dcterms:modified>
</cp:coreProperties>
</file>